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AlgorithmName="SHA-512" workbookHashValue="vVgg1pecviSmmhGRnXGJ8sTOsWy9pnG+xavcmJndFDISFCS/dOpZJ7yJ79k9HS6qYyTIOk5D4c+3Q28/NJOp2g==" workbookSaltValue="KpOZEH1zqc7m0y6gq1ARJA==" workbookSpinCount="100000" lockStructure="1"/>
  <bookViews>
    <workbookView xWindow="0" yWindow="0" windowWidth="20490" windowHeight="7680" activeTab="1"/>
  </bookViews>
  <sheets>
    <sheet name="SET-GF Presupuesto" sheetId="1" r:id="rId1"/>
    <sheet name="01" sheetId="65" r:id="rId2"/>
    <sheet name="02" sheetId="66" r:id="rId3"/>
  </sheets>
  <definedNames>
    <definedName name="_xlnm.Print_Titles" localSheetId="0">'SET-GF Presupuesto'!$1:$5</definedName>
  </definedNames>
  <calcPr calcId="144525"/>
</workbook>
</file>

<file path=xl/calcChain.xml><?xml version="1.0" encoding="utf-8"?>
<calcChain xmlns="http://schemas.openxmlformats.org/spreadsheetml/2006/main">
  <c r="G17" i="66" l="1"/>
  <c r="F17" i="66"/>
  <c r="E17" i="66"/>
  <c r="D17" i="66"/>
  <c r="C17" i="66"/>
  <c r="H17" i="66"/>
  <c r="O16" i="66" l="1"/>
  <c r="C16" i="66" s="1"/>
  <c r="O15" i="66"/>
  <c r="C15" i="66" s="1"/>
  <c r="O16" i="65"/>
  <c r="C16" i="65" s="1"/>
  <c r="O15" i="65"/>
  <c r="C15" i="65" s="1"/>
  <c r="F5" i="66" l="1"/>
  <c r="F5" i="65"/>
  <c r="L24" i="66"/>
  <c r="H24" i="66"/>
  <c r="D24" i="66"/>
  <c r="L22" i="65"/>
  <c r="H22" i="65"/>
  <c r="D22" i="65"/>
  <c r="N7" i="1" l="1"/>
  <c r="O7" i="1"/>
  <c r="P7" i="1"/>
  <c r="Q7" i="1"/>
  <c r="R7" i="1"/>
  <c r="I17" i="66"/>
  <c r="S7" i="1" s="1"/>
  <c r="J17" i="66"/>
  <c r="T7" i="1" s="1"/>
  <c r="K17" i="66"/>
  <c r="U7" i="1" s="1"/>
  <c r="L17" i="66"/>
  <c r="V7" i="1" s="1"/>
  <c r="M17" i="66"/>
  <c r="W7" i="1" s="1"/>
  <c r="N17" i="66"/>
  <c r="X7" i="1" s="1"/>
  <c r="O19" i="66"/>
  <c r="M7" i="1"/>
  <c r="O18" i="66"/>
  <c r="O17" i="66" s="1"/>
  <c r="L7" i="1" l="1"/>
  <c r="I9" i="66" l="1"/>
  <c r="F9" i="66"/>
  <c r="A9" i="66"/>
  <c r="G6" i="66"/>
  <c r="F4" i="66"/>
  <c r="I9" i="65"/>
  <c r="F9" i="65"/>
  <c r="A9" i="65"/>
  <c r="G6" i="65"/>
  <c r="F4" i="65"/>
  <c r="N16" i="66"/>
  <c r="M16" i="66"/>
  <c r="L16" i="66"/>
  <c r="K16" i="66"/>
  <c r="J16" i="66"/>
  <c r="I16" i="66"/>
  <c r="H16" i="66"/>
  <c r="G16" i="66"/>
  <c r="F16" i="66"/>
  <c r="E16" i="66"/>
  <c r="D16" i="66"/>
  <c r="N15" i="66"/>
  <c r="M15" i="66"/>
  <c r="L15" i="66"/>
  <c r="K15" i="66"/>
  <c r="J15" i="66"/>
  <c r="I15" i="66"/>
  <c r="H15" i="66"/>
  <c r="G15" i="66"/>
  <c r="F15" i="66"/>
  <c r="E15" i="66"/>
  <c r="D15" i="66"/>
  <c r="H9" i="66"/>
  <c r="F3" i="66"/>
  <c r="O17" i="65"/>
  <c r="L6" i="1" s="1"/>
  <c r="N17" i="65"/>
  <c r="X6" i="1" s="1"/>
  <c r="M17" i="65"/>
  <c r="W6" i="1" s="1"/>
  <c r="L17" i="65"/>
  <c r="V6" i="1" s="1"/>
  <c r="K17" i="65"/>
  <c r="U6" i="1" s="1"/>
  <c r="J17" i="65"/>
  <c r="T6" i="1" s="1"/>
  <c r="I17" i="65"/>
  <c r="S6" i="1" s="1"/>
  <c r="H17" i="65"/>
  <c r="R6" i="1" s="1"/>
  <c r="G17" i="65"/>
  <c r="Q6" i="1" s="1"/>
  <c r="F17" i="65"/>
  <c r="P6" i="1" s="1"/>
  <c r="E17" i="65"/>
  <c r="O6" i="1" s="1"/>
  <c r="D17" i="65"/>
  <c r="N6" i="1" s="1"/>
  <c r="C17" i="65"/>
  <c r="M6" i="1" s="1"/>
  <c r="N16" i="65"/>
  <c r="M16" i="65"/>
  <c r="L16" i="65"/>
  <c r="K16" i="65"/>
  <c r="J16" i="65"/>
  <c r="I16" i="65"/>
  <c r="H16" i="65"/>
  <c r="G16" i="65"/>
  <c r="F16" i="65"/>
  <c r="E16" i="65"/>
  <c r="D16" i="65"/>
  <c r="N15" i="65"/>
  <c r="M15" i="65"/>
  <c r="L15" i="65"/>
  <c r="K15" i="65"/>
  <c r="J15" i="65"/>
  <c r="I15" i="65"/>
  <c r="H15" i="65"/>
  <c r="G15" i="65"/>
  <c r="F15" i="65"/>
  <c r="E15" i="65"/>
  <c r="D15" i="65"/>
  <c r="H9" i="65"/>
  <c r="F3" i="65"/>
</calcChain>
</file>

<file path=xl/comments1.xml><?xml version="1.0" encoding="utf-8"?>
<comments xmlns="http://schemas.openxmlformats.org/spreadsheetml/2006/main">
  <authors>
    <author>WILSON</author>
  </authors>
  <commentList>
    <comment ref="J4" authorId="0">
      <text>
        <r>
          <rPr>
            <sz val="9"/>
            <color indexed="81"/>
            <rFont val="Tahoma"/>
            <family val="2"/>
          </rPr>
          <t xml:space="preserve">
Recomendable dejar como línea base el resultado final del indicador en el año inmediatamente anterior</t>
        </r>
      </text>
    </comment>
    <comment ref="K4" authorId="0">
      <text>
        <r>
          <rPr>
            <sz val="9"/>
            <color indexed="81"/>
            <rFont val="Tahoma"/>
            <family val="2"/>
          </rPr>
          <t xml:space="preserve">
Importante aquí establecer para cada indicador la meta final deseada de forma razonable, que se proyecta al cierre de la presente vigencia</t>
        </r>
      </text>
    </comment>
  </commentList>
</comments>
</file>

<file path=xl/sharedStrings.xml><?xml version="1.0" encoding="utf-8"?>
<sst xmlns="http://schemas.openxmlformats.org/spreadsheetml/2006/main" count="200" uniqueCount="114">
  <si>
    <t>PROCESO</t>
  </si>
  <si>
    <t>NOMBRE DEL INDICADOR</t>
  </si>
  <si>
    <t>OBJETIVO DEL INDICADOR</t>
  </si>
  <si>
    <t xml:space="preserve"> </t>
  </si>
  <si>
    <t>Mensual</t>
  </si>
  <si>
    <t>FORMULA DEL INDICADOR</t>
  </si>
  <si>
    <t>INTERPRETACIÓN SITUACIÓN</t>
  </si>
  <si>
    <t>OPTIMA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</si>
  <si>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</si>
  <si>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</si>
  <si>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</si>
  <si>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</si>
  <si>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</si>
  <si>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</si>
  <si>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</si>
  <si>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</si>
  <si>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</si>
  <si>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</si>
  <si>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</si>
  <si>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</si>
  <si>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sz val="10"/>
        <rFont val="Tahoma"/>
        <family val="2"/>
      </rPr>
      <t xml:space="preserve">FORMATO: </t>
    </r>
    <r>
      <rPr>
        <b/>
        <sz val="10"/>
        <rFont val="Tahoma"/>
        <family val="2"/>
      </rPr>
      <t>MATRIZ DE REGISTRO Y MEDICIÓN DE INDICADORES</t>
    </r>
  </si>
  <si>
    <t>CÓDIGO DEL INDICADOR</t>
  </si>
  <si>
    <t>Objetivo</t>
  </si>
  <si>
    <t>Unidad de medida</t>
  </si>
  <si>
    <t>Formula</t>
  </si>
  <si>
    <t>Meta</t>
  </si>
  <si>
    <t>Frecuencia</t>
  </si>
  <si>
    <t>Fuente de Información</t>
  </si>
  <si>
    <t>Responsable</t>
  </si>
  <si>
    <t>Por obtener Datos</t>
  </si>
  <si>
    <t>Por Análizar Datos</t>
  </si>
  <si>
    <t>MEDICIÓN DE DATOS:</t>
  </si>
  <si>
    <t>MES</t>
  </si>
  <si>
    <t>ACUM</t>
  </si>
  <si>
    <t>RANGOS DE EVALUACIÓN</t>
  </si>
  <si>
    <t>%</t>
  </si>
  <si>
    <t>ANÁLISIS GRÁFICO (Tendencia del indicador)</t>
  </si>
  <si>
    <t>VARIABLES</t>
  </si>
  <si>
    <t>METODOLOGIA PARA OBTENER LOS DATOS:</t>
  </si>
  <si>
    <t>LINEA BASE</t>
  </si>
  <si>
    <t>PERIODICIDAD REPORTE</t>
  </si>
  <si>
    <t>IN01</t>
  </si>
  <si>
    <t>IN02</t>
  </si>
  <si>
    <t>SET INDICADORES GESTIÓN</t>
  </si>
  <si>
    <t xml:space="preserve">PROCESO: </t>
  </si>
  <si>
    <t>Anual</t>
  </si>
  <si>
    <t>Trimestral</t>
  </si>
  <si>
    <t>Acum.</t>
  </si>
  <si>
    <t>TIPO DE INDICADOR</t>
  </si>
  <si>
    <t>Eficacia</t>
  </si>
  <si>
    <t>Efectividad</t>
  </si>
  <si>
    <r>
      <rPr>
        <b/>
        <sz val="9"/>
        <rFont val="Tahoma"/>
        <family val="2"/>
      </rPr>
      <t>ANÁLISIS DE MEDICIÓN</t>
    </r>
    <r>
      <rPr>
        <sz val="9"/>
        <rFont val="Tahoma"/>
        <family val="2"/>
      </rPr>
      <t xml:space="preserve"> (Cumplimiento de metas, comportamiento histórico, tendencias, causas):</t>
    </r>
  </si>
  <si>
    <r>
      <rPr>
        <b/>
        <sz val="9"/>
        <rFont val="Tahoma"/>
        <family val="2"/>
      </rPr>
      <t>ACCIONES DE MEJORAMIENTO REQUERIDAS</t>
    </r>
    <r>
      <rPr>
        <sz val="9"/>
        <rFont val="Tahoma"/>
        <family val="2"/>
      </rPr>
      <t xml:space="preserve"> (Acciones a tomar cuando se evidencie el incumplimiento de las metas propuestas):</t>
    </r>
  </si>
  <si>
    <t>Fecha</t>
  </si>
  <si>
    <t>ACEPTABLE</t>
  </si>
  <si>
    <t>DEFICIENTE</t>
  </si>
  <si>
    <t>Bimensual</t>
  </si>
  <si>
    <t>Cuatrimestral</t>
  </si>
  <si>
    <t>Semestral</t>
  </si>
  <si>
    <t>TIPO INDICADOR</t>
  </si>
  <si>
    <t>Versión 2,0</t>
  </si>
  <si>
    <t>GESTIÓN DE PROYECTOS</t>
  </si>
  <si>
    <t>GESTIÓN DE PORTAFOLIO</t>
  </si>
  <si>
    <t>GESTIÓN DE OPORTUNIDADES</t>
  </si>
  <si>
    <t>GESTIÓN DE BIENES Y SERVICIOS</t>
  </si>
  <si>
    <t>GESTIÓN JURÍDICA - CONTRATACIÓN</t>
  </si>
  <si>
    <t>TECNOLOGIAS DE LA INFORMACIÓN Y LA COMUNICACIÓN - TIC'S</t>
  </si>
  <si>
    <t>MEJORAMIENTO CONTINUO</t>
  </si>
  <si>
    <t>GESTIÓN DE RECURSOS HUMANOS</t>
  </si>
  <si>
    <t>GESTIÓN DE SERVICIOS PÚBLICOS</t>
  </si>
  <si>
    <t>GESTIÓN DEL CONOCIMIENTO</t>
  </si>
  <si>
    <t>CONTROL INTERNO</t>
  </si>
  <si>
    <t>DIRECCIONAMIENTO ESTRATÉGICO</t>
  </si>
  <si>
    <t xml:space="preserve">Eficiencia </t>
  </si>
  <si>
    <t>GRUPO DE GESTIÓN DE PROYECTOS</t>
  </si>
  <si>
    <t>GRUPO DE GESTIÓN DE PORTAFOLIO</t>
  </si>
  <si>
    <t>GRUPO DE GESTIÓN DE OPORTUNIDADES</t>
  </si>
  <si>
    <t>GRUPO DE GESTIÓN DE BIENES Y SERVICIOS</t>
  </si>
  <si>
    <t>GRUPO DE GESTIÓN JURÍDICA - CONTRATACIÓN</t>
  </si>
  <si>
    <t>GRUPO DE TECNOLOGIAS DE LA INFORMACIÓN Y LA COMUNICACIÓN - TIC'S</t>
  </si>
  <si>
    <t>GRUPO DE MEJORAMIENTO CONTINUO</t>
  </si>
  <si>
    <t>GRUPO DE GESTIÓN DE RECURSOS HUMANOS</t>
  </si>
  <si>
    <t>GRUPO DE GESTIÓN DE SERVICIOS PÚBLICOS</t>
  </si>
  <si>
    <t>GRUPO DE GESTIÓN DEL CONOCIMIENTO</t>
  </si>
  <si>
    <t>GRUPO DE GESTIÓN FINANCIERA</t>
  </si>
  <si>
    <t>GRUPO DE CONTROL INTERNO</t>
  </si>
  <si>
    <t>GRUPO DE DIRECCIONAMIENTO ESTRATÉGICO</t>
  </si>
  <si>
    <t>AH-GF-</t>
  </si>
  <si>
    <t>Nivel de ejecución presupuesto de Gastos</t>
  </si>
  <si>
    <t>Ingresos Reales / ingresos Presupuestados</t>
  </si>
  <si>
    <t>Presupuesto Ingresos Ejecutado</t>
  </si>
  <si>
    <t>Ingresos Proyectado</t>
  </si>
  <si>
    <t>Nivel de Ejecucion presupuesto de Ingresos</t>
  </si>
  <si>
    <t>Controlar y reflejar el grado de cumplimiento de las metas presupuestales de ingresos trasados por la entidad durante el periodo fiscal.</t>
  </si>
  <si>
    <t>Velar y controlar que el principio del equilibrio Presupúestal se cumpla, comprometiendo recursos soportados en la apropiacion existente en el presupuesto.</t>
  </si>
  <si>
    <t>Gasto Real (comprometido)</t>
  </si>
  <si>
    <t>Gasto Presupuestado en el vigencia</t>
  </si>
  <si>
    <t>Gastos comprometido / Total presupuesto de gastos</t>
  </si>
  <si>
    <t>Menor al 78%</t>
  </si>
  <si>
    <t>Entre 79% y 85%</t>
  </si>
  <si>
    <t>Entre 86% y 100%</t>
  </si>
  <si>
    <t>Menor de40%</t>
  </si>
  <si>
    <t>Entre40% y70%</t>
  </si>
  <si>
    <t>Entre70% y  100%</t>
  </si>
  <si>
    <t>GESTIÓN FINANCIERA -CONTABILIDAD</t>
  </si>
  <si>
    <t>GESTIÓN FINANCIERA -TESORERÍA</t>
  </si>
  <si>
    <t>GESTIÓN FINANCIERA -CARTERA</t>
  </si>
  <si>
    <t>GESTIÓN FINANCIERA -PRESUPUESTO</t>
  </si>
  <si>
    <t>RESULTADOS DE LA VIGENCIA</t>
  </si>
  <si>
    <t>META 2018</t>
  </si>
  <si>
    <t>RESULTADOS VIGENCIA 2018</t>
  </si>
  <si>
    <t>META  AÑO 2018</t>
  </si>
  <si>
    <t>VIGENCIA 2018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</si>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</sst>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Tahoma"/>
      <family val="2"/>
    </font>
    <font>
      <sz val="11"/>
      <name val="Arial"/>
      <family val="2"/>
    </font>
    <font>
      <b/>
      <sz val="8"/>
      <color rgb="FFFF00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5" fillId="0" borderId="0" xfId="0" applyFont="1"/>
    <xf numFmtId="0" fontId="0" fillId="0" borderId="0" xfId="0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165" fontId="8" fillId="0" borderId="22" xfId="1" applyNumberFormat="1" applyFont="1" applyBorder="1" applyAlignment="1">
      <alignment vertical="center"/>
    </xf>
    <xf numFmtId="0" fontId="8" fillId="7" borderId="15" xfId="1" applyFont="1" applyFill="1" applyBorder="1" applyAlignment="1">
      <alignment vertical="center"/>
    </xf>
    <xf numFmtId="0" fontId="8" fillId="7" borderId="13" xfId="1" applyFont="1" applyFill="1" applyBorder="1" applyAlignment="1">
      <alignment vertical="center"/>
    </xf>
    <xf numFmtId="165" fontId="8" fillId="7" borderId="29" xfId="1" applyNumberFormat="1" applyFont="1" applyFill="1" applyBorder="1" applyAlignment="1">
      <alignment vertical="center"/>
    </xf>
    <xf numFmtId="164" fontId="9" fillId="7" borderId="12" xfId="1" applyNumberFormat="1" applyFont="1" applyFill="1" applyBorder="1" applyAlignment="1">
      <alignment horizontal="center" vertical="center" wrapText="1"/>
    </xf>
    <xf numFmtId="0" fontId="14" fillId="7" borderId="30" xfId="1" applyFont="1" applyFill="1" applyBorder="1" applyAlignment="1">
      <alignment horizontal="right" vertical="center"/>
    </xf>
    <xf numFmtId="0" fontId="2" fillId="0" borderId="36" xfId="1" applyFont="1" applyBorder="1" applyAlignment="1">
      <alignment horizontal="center" vertical="center" textRotation="90" wrapText="1"/>
    </xf>
    <xf numFmtId="0" fontId="15" fillId="8" borderId="36" xfId="0" applyFont="1" applyFill="1" applyBorder="1" applyAlignment="1">
      <alignment horizontal="center" vertical="center" textRotation="90" wrapText="1"/>
    </xf>
    <xf numFmtId="0" fontId="19" fillId="5" borderId="36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justify" vertical="center" wrapText="1"/>
    </xf>
    <xf numFmtId="0" fontId="2" fillId="0" borderId="36" xfId="1" applyFont="1" applyBorder="1" applyAlignment="1">
      <alignment horizontal="justify" vertical="top" wrapText="1"/>
    </xf>
    <xf numFmtId="49" fontId="5" fillId="0" borderId="36" xfId="0" applyNumberFormat="1" applyFont="1" applyFill="1" applyBorder="1" applyAlignment="1">
      <alignment horizontal="center" vertical="top"/>
    </xf>
    <xf numFmtId="0" fontId="16" fillId="0" borderId="36" xfId="0" applyFont="1" applyFill="1" applyBorder="1" applyAlignment="1">
      <alignment vertical="top" wrapText="1"/>
    </xf>
    <xf numFmtId="0" fontId="21" fillId="0" borderId="0" xfId="0" applyFont="1"/>
    <xf numFmtId="0" fontId="25" fillId="0" borderId="0" xfId="0" applyFont="1"/>
    <xf numFmtId="0" fontId="2" fillId="0" borderId="36" xfId="0" applyFont="1" applyFill="1" applyBorder="1" applyAlignment="1">
      <alignment horizontal="center" vertical="center" textRotation="90" wrapText="1"/>
    </xf>
    <xf numFmtId="9" fontId="3" fillId="0" borderId="36" xfId="1" applyNumberFormat="1" applyFont="1" applyFill="1" applyBorder="1" applyAlignment="1">
      <alignment horizontal="center" vertical="center" wrapText="1"/>
    </xf>
    <xf numFmtId="0" fontId="9" fillId="0" borderId="22" xfId="1" applyFont="1" applyBorder="1" applyAlignment="1">
      <alignment horizontal="justify" vertical="top" wrapText="1"/>
    </xf>
    <xf numFmtId="0" fontId="8" fillId="0" borderId="22" xfId="1" applyFont="1" applyBorder="1" applyAlignment="1">
      <alignment vertical="center"/>
    </xf>
    <xf numFmtId="10" fontId="9" fillId="7" borderId="1" xfId="1" applyNumberFormat="1" applyFont="1" applyFill="1" applyBorder="1" applyAlignment="1">
      <alignment horizontal="right" vertical="center"/>
    </xf>
    <xf numFmtId="10" fontId="9" fillId="7" borderId="15" xfId="1" applyNumberFormat="1" applyFont="1" applyFill="1" applyBorder="1" applyAlignment="1">
      <alignment horizontal="right" vertical="center"/>
    </xf>
    <xf numFmtId="9" fontId="8" fillId="0" borderId="0" xfId="1" applyNumberFormat="1" applyFont="1" applyAlignment="1">
      <alignment vertical="center"/>
    </xf>
    <xf numFmtId="0" fontId="5" fillId="0" borderId="0" xfId="0" applyFont="1" applyFill="1"/>
    <xf numFmtId="10" fontId="14" fillId="0" borderId="1" xfId="1" applyNumberFormat="1" applyFont="1" applyFill="1" applyBorder="1" applyAlignment="1">
      <alignment vertical="center"/>
    </xf>
    <xf numFmtId="10" fontId="15" fillId="0" borderId="36" xfId="0" applyNumberFormat="1" applyFont="1" applyBorder="1" applyAlignment="1">
      <alignment horizontal="center" vertical="center" textRotation="90" wrapText="1"/>
    </xf>
    <xf numFmtId="0" fontId="26" fillId="0" borderId="0" xfId="0" applyFont="1" applyFill="1" applyAlignment="1">
      <alignment vertical="center" wrapText="1"/>
    </xf>
    <xf numFmtId="0" fontId="17" fillId="0" borderId="36" xfId="0" applyFont="1" applyBorder="1" applyAlignment="1">
      <alignment horizontal="center" vertical="top" wrapText="1"/>
    </xf>
    <xf numFmtId="37" fontId="5" fillId="0" borderId="0" xfId="0" applyNumberFormat="1" applyFont="1"/>
    <xf numFmtId="4" fontId="5" fillId="0" borderId="0" xfId="0" applyNumberFormat="1" applyFont="1"/>
    <xf numFmtId="10" fontId="15" fillId="0" borderId="36" xfId="0" applyNumberFormat="1" applyFont="1" applyFill="1" applyBorder="1" applyAlignment="1">
      <alignment horizontal="center" vertical="center" textRotation="90" wrapText="1"/>
    </xf>
    <xf numFmtId="3" fontId="27" fillId="0" borderId="1" xfId="0" applyNumberFormat="1" applyFont="1" applyBorder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justify" vertical="top" wrapText="1"/>
    </xf>
    <xf numFmtId="10" fontId="9" fillId="0" borderId="1" xfId="1" applyNumberFormat="1" applyFont="1" applyFill="1" applyBorder="1" applyAlignment="1">
      <alignment vertical="center"/>
    </xf>
    <xf numFmtId="10" fontId="14" fillId="7" borderId="15" xfId="1" applyNumberFormat="1" applyFont="1" applyFill="1" applyBorder="1" applyAlignment="1">
      <alignment horizontal="right" vertical="center"/>
    </xf>
    <xf numFmtId="10" fontId="14" fillId="7" borderId="15" xfId="1" applyNumberFormat="1" applyFont="1" applyFill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0" fillId="9" borderId="37" xfId="0" applyFill="1" applyBorder="1" applyAlignment="1">
      <alignment horizontal="center"/>
    </xf>
    <xf numFmtId="0" fontId="22" fillId="0" borderId="41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4" fillId="8" borderId="36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textRotation="90" wrapText="1"/>
    </xf>
    <xf numFmtId="0" fontId="6" fillId="8" borderId="36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textRotation="90" wrapText="1"/>
    </xf>
    <xf numFmtId="0" fontId="4" fillId="8" borderId="36" xfId="0" applyFont="1" applyFill="1" applyBorder="1" applyAlignment="1">
      <alignment horizontal="center" vertical="center" textRotation="90" wrapText="1"/>
    </xf>
    <xf numFmtId="0" fontId="18" fillId="8" borderId="33" xfId="0" applyFont="1" applyFill="1" applyBorder="1" applyAlignment="1">
      <alignment horizontal="right" vertical="center" wrapText="1"/>
    </xf>
    <xf numFmtId="0" fontId="18" fillId="8" borderId="34" xfId="0" applyFont="1" applyFill="1" applyBorder="1" applyAlignment="1">
      <alignment horizontal="righ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15" xfId="1" applyFont="1" applyFill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0" fillId="7" borderId="6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center" vertical="center"/>
    </xf>
    <xf numFmtId="0" fontId="8" fillId="7" borderId="8" xfId="1" applyFont="1" applyFill="1" applyBorder="1" applyAlignment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left" vertical="center"/>
    </xf>
    <xf numFmtId="0" fontId="8" fillId="7" borderId="43" xfId="1" applyFont="1" applyFill="1" applyBorder="1" applyAlignment="1">
      <alignment horizontal="left" vertical="center"/>
    </xf>
    <xf numFmtId="0" fontId="8" fillId="7" borderId="44" xfId="1" applyFont="1" applyFill="1" applyBorder="1" applyAlignment="1">
      <alignment horizontal="left" vertical="center"/>
    </xf>
    <xf numFmtId="0" fontId="8" fillId="7" borderId="45" xfId="1" applyFont="1" applyFill="1" applyBorder="1" applyAlignment="1">
      <alignment horizontal="left" vertical="center"/>
    </xf>
    <xf numFmtId="0" fontId="8" fillId="7" borderId="11" xfId="1" applyFont="1" applyFill="1" applyBorder="1" applyAlignment="1">
      <alignment horizontal="left" vertical="center"/>
    </xf>
    <xf numFmtId="0" fontId="8" fillId="7" borderId="12" xfId="1" applyFont="1" applyFill="1" applyBorder="1" applyAlignment="1">
      <alignment horizontal="left" vertical="center"/>
    </xf>
    <xf numFmtId="2" fontId="10" fillId="7" borderId="31" xfId="1" applyNumberFormat="1" applyFont="1" applyFill="1" applyBorder="1" applyAlignment="1">
      <alignment horizontal="left" vertical="center"/>
    </xf>
    <xf numFmtId="2" fontId="10" fillId="7" borderId="32" xfId="1" applyNumberFormat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textRotation="90" wrapText="1"/>
    </xf>
    <xf numFmtId="0" fontId="14" fillId="2" borderId="1" xfId="1" applyFont="1" applyFill="1" applyBorder="1" applyAlignment="1">
      <alignment horizontal="center" vertical="center" textRotation="90" wrapText="1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9" fillId="7" borderId="11" xfId="1" applyFont="1" applyFill="1" applyBorder="1" applyAlignment="1">
      <alignment horizontal="justify" vertical="top" wrapText="1"/>
    </xf>
    <xf numFmtId="0" fontId="9" fillId="7" borderId="12" xfId="1" applyFont="1" applyFill="1" applyBorder="1" applyAlignment="1">
      <alignment horizontal="justify" vertical="top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4" fillId="0" borderId="32" xfId="1" applyFont="1" applyFill="1" applyBorder="1" applyAlignment="1">
      <alignment horizontal="center" vertical="center" wrapText="1"/>
    </xf>
    <xf numFmtId="0" fontId="10" fillId="7" borderId="5" xfId="1" applyFont="1" applyFill="1" applyBorder="1" applyAlignment="1">
      <alignment horizontal="left" vertical="center" wrapText="1"/>
    </xf>
    <xf numFmtId="0" fontId="10" fillId="7" borderId="6" xfId="1" applyFont="1" applyFill="1" applyBorder="1" applyAlignment="1">
      <alignment horizontal="left" vertical="center" wrapText="1"/>
    </xf>
    <xf numFmtId="0" fontId="10" fillId="7" borderId="7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left" vertical="center" wrapText="1"/>
    </xf>
    <xf numFmtId="0" fontId="10" fillId="7" borderId="14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left" vertical="center"/>
    </xf>
    <xf numFmtId="0" fontId="10" fillId="7" borderId="20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9" fontId="10" fillId="7" borderId="25" xfId="1" applyNumberFormat="1" applyFont="1" applyFill="1" applyBorder="1" applyAlignment="1">
      <alignment horizontal="center" vertical="center"/>
    </xf>
    <xf numFmtId="0" fontId="10" fillId="7" borderId="26" xfId="1" applyFont="1" applyFill="1" applyBorder="1" applyAlignment="1">
      <alignment horizontal="center" vertical="center"/>
    </xf>
    <xf numFmtId="0" fontId="10" fillId="7" borderId="27" xfId="1" applyFont="1" applyFill="1" applyBorder="1" applyAlignment="1">
      <alignment horizontal="center" vertical="center"/>
    </xf>
    <xf numFmtId="0" fontId="11" fillId="7" borderId="26" xfId="1" applyFont="1" applyFill="1" applyBorder="1" applyAlignment="1">
      <alignment horizontal="center" vertical="center"/>
    </xf>
    <xf numFmtId="0" fontId="11" fillId="7" borderId="27" xfId="1" applyFont="1" applyFill="1" applyBorder="1" applyAlignment="1">
      <alignment horizontal="center" vertical="center"/>
    </xf>
    <xf numFmtId="0" fontId="10" fillId="5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0" fillId="7" borderId="18" xfId="1" applyFont="1" applyFill="1" applyBorder="1" applyAlignment="1">
      <alignment horizontal="center" vertical="center" textRotation="90"/>
    </xf>
    <xf numFmtId="0" fontId="10" fillId="7" borderId="21" xfId="1" applyFont="1" applyFill="1" applyBorder="1" applyAlignment="1">
      <alignment horizontal="center" vertical="center" textRotation="90"/>
    </xf>
    <xf numFmtId="0" fontId="10" fillId="7" borderId="11" xfId="1" applyFont="1" applyFill="1" applyBorder="1" applyAlignment="1">
      <alignment horizontal="center" vertical="center" textRotation="90"/>
    </xf>
    <xf numFmtId="0" fontId="10" fillId="7" borderId="8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3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12" fillId="7" borderId="8" xfId="1" applyFont="1" applyFill="1" applyBorder="1" applyAlignment="1">
      <alignment horizontal="left" vertical="center"/>
    </xf>
    <xf numFmtId="0" fontId="12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0" fontId="9" fillId="0" borderId="18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0" fontId="8" fillId="9" borderId="6" xfId="1" applyFont="1" applyFill="1" applyBorder="1" applyAlignment="1">
      <alignment horizontal="center" vertical="center"/>
    </xf>
    <xf numFmtId="0" fontId="12" fillId="7" borderId="51" xfId="1" applyFont="1" applyFill="1" applyBorder="1" applyAlignment="1">
      <alignment horizontal="left" vertical="center"/>
    </xf>
    <xf numFmtId="0" fontId="12" fillId="7" borderId="52" xfId="1" applyFont="1" applyFill="1" applyBorder="1" applyAlignment="1">
      <alignment horizontal="left" vertical="center"/>
    </xf>
    <xf numFmtId="0" fontId="12" fillId="7" borderId="53" xfId="1" applyFont="1" applyFill="1" applyBorder="1" applyAlignment="1">
      <alignment horizontal="left" vertical="center"/>
    </xf>
    <xf numFmtId="0" fontId="13" fillId="7" borderId="23" xfId="1" applyFont="1" applyFill="1" applyBorder="1" applyAlignment="1">
      <alignment horizontal="center" vertical="center"/>
    </xf>
    <xf numFmtId="0" fontId="13" fillId="7" borderId="50" xfId="1" applyFont="1" applyFill="1" applyBorder="1" applyAlignment="1">
      <alignment horizontal="center" vertical="center"/>
    </xf>
    <xf numFmtId="0" fontId="9" fillId="0" borderId="46" xfId="1" applyFont="1" applyBorder="1" applyAlignment="1">
      <alignment horizontal="justify" vertical="top" wrapText="1"/>
    </xf>
    <xf numFmtId="0" fontId="9" fillId="0" borderId="44" xfId="1" applyFont="1" applyBorder="1" applyAlignment="1">
      <alignment horizontal="justify" vertical="top" wrapText="1"/>
    </xf>
    <xf numFmtId="0" fontId="9" fillId="0" borderId="47" xfId="1" applyFont="1" applyBorder="1" applyAlignment="1">
      <alignment horizontal="justify" vertical="top" wrapText="1"/>
    </xf>
    <xf numFmtId="17" fontId="9" fillId="0" borderId="43" xfId="1" applyNumberFormat="1" applyFont="1" applyBorder="1" applyAlignment="1">
      <alignment horizontal="center" vertical="top" wrapText="1"/>
    </xf>
    <xf numFmtId="17" fontId="9" fillId="0" borderId="45" xfId="1" applyNumberFormat="1" applyFont="1" applyBorder="1" applyAlignment="1">
      <alignment horizontal="center" vertical="top" wrapText="1"/>
    </xf>
    <xf numFmtId="0" fontId="9" fillId="0" borderId="48" xfId="1" applyFont="1" applyBorder="1" applyAlignment="1">
      <alignment horizontal="justify" vertical="top" wrapText="1"/>
    </xf>
    <xf numFmtId="0" fontId="9" fillId="0" borderId="31" xfId="1" applyFont="1" applyBorder="1" applyAlignment="1">
      <alignment horizontal="justify" vertical="top" wrapText="1"/>
    </xf>
    <xf numFmtId="0" fontId="9" fillId="0" borderId="49" xfId="1" applyFont="1" applyBorder="1" applyAlignment="1">
      <alignment horizontal="justify" vertical="top" wrapText="1"/>
    </xf>
    <xf numFmtId="0" fontId="9" fillId="0" borderId="30" xfId="1" applyFont="1" applyBorder="1" applyAlignment="1">
      <alignment horizontal="justify" vertical="top" wrapText="1"/>
    </xf>
    <xf numFmtId="0" fontId="9" fillId="0" borderId="32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9" fillId="0" borderId="1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9" fillId="0" borderId="46" xfId="1" applyFont="1" applyBorder="1" applyAlignment="1">
      <alignment horizontal="justify" vertical="center" wrapText="1"/>
    </xf>
    <xf numFmtId="0" fontId="9" fillId="0" borderId="44" xfId="1" applyFont="1" applyBorder="1" applyAlignment="1">
      <alignment horizontal="justify" vertical="center" wrapText="1"/>
    </xf>
    <xf numFmtId="0" fontId="9" fillId="0" borderId="47" xfId="1" applyFont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'01'!$C$16:$N$16</c:f>
              <c:numCache>
                <c:formatCode>0.00%</c:formatCode>
                <c:ptCount val="12"/>
                <c:pt idx="0">
                  <c:v>0.78</c:v>
                </c:pt>
                <c:pt idx="1">
                  <c:v>0.78</c:v>
                </c:pt>
                <c:pt idx="2">
                  <c:v>0.78</c:v>
                </c:pt>
                <c:pt idx="3">
                  <c:v>0.78</c:v>
                </c:pt>
                <c:pt idx="4">
                  <c:v>0.78</c:v>
                </c:pt>
                <c:pt idx="5">
                  <c:v>0.78</c:v>
                </c:pt>
                <c:pt idx="6">
                  <c:v>0.78</c:v>
                </c:pt>
                <c:pt idx="7">
                  <c:v>0.78</c:v>
                </c:pt>
                <c:pt idx="8">
                  <c:v>0.78</c:v>
                </c:pt>
                <c:pt idx="9">
                  <c:v>0.78</c:v>
                </c:pt>
                <c:pt idx="10">
                  <c:v>0.78</c:v>
                </c:pt>
                <c:pt idx="11">
                  <c:v>0.78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CD-45C1-97BD-5B6C0147CA1C}"/>
            </c:ext>
          </c:extLst>
        </c:ser>
        <c:ser>
          <c:idx val="1"/>
          <c:order val="1"/>
          <c:tx>
            <c:strRef>
              <c:f>'01'!$A$17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'01'!$C$17:$N$17</c:f>
              <c:numCache>
                <c:formatCode>0.00%</c:formatCode>
                <c:ptCount val="12"/>
                <c:pt idx="0">
                  <c:v>0.95860916300714427</c:v>
                </c:pt>
                <c:pt idx="1">
                  <c:v>0.97704148186798856</c:v>
                </c:pt>
                <c:pt idx="2">
                  <c:v>0.97928152003897539</c:v>
                </c:pt>
                <c:pt idx="3">
                  <c:v>0.7729521715228147</c:v>
                </c:pt>
                <c:pt idx="4">
                  <c:v>0.98095654345654348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CD-45C1-97BD-5B6C0147C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45056"/>
        <c:axId val="196067328"/>
      </c:lineChart>
      <c:catAx>
        <c:axId val="196045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96067328"/>
        <c:crosses val="autoZero"/>
        <c:auto val="1"/>
        <c:lblAlgn val="ctr"/>
        <c:lblOffset val="100"/>
        <c:noMultiLvlLbl val="0"/>
      </c:catAx>
      <c:valAx>
        <c:axId val="1960673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6045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1454" l="0.70000000000000062" r="0.70000000000000062" t="0.75000000000001454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'02'!$C$16:$N$16</c:f>
              <c:numCache>
                <c:formatCode>0.00%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B3-40F6-BB0A-3EB8773AE6EB}"/>
            </c:ext>
          </c:extLst>
        </c:ser>
        <c:ser>
          <c:idx val="1"/>
          <c:order val="1"/>
          <c:tx>
            <c:strRef>
              <c:f>'02'!$A$17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'02'!$C$17:$N$17</c:f>
              <c:numCache>
                <c:formatCode>0.00%</c:formatCode>
                <c:ptCount val="12"/>
                <c:pt idx="0">
                  <c:v>0.41337580663700102</c:v>
                </c:pt>
                <c:pt idx="1">
                  <c:v>0.39593130389916709</c:v>
                </c:pt>
                <c:pt idx="2">
                  <c:v>0.40518906169381586</c:v>
                </c:pt>
                <c:pt idx="3">
                  <c:v>0.40849119186260779</c:v>
                </c:pt>
                <c:pt idx="4">
                  <c:v>0.44764502100685488</c:v>
                </c:pt>
                <c:pt idx="5">
                  <c:v>0.36716105758818907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B3-40F6-BB0A-3EB8773AE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35872"/>
        <c:axId val="203886592"/>
      </c:lineChart>
      <c:catAx>
        <c:axId val="19633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203886592"/>
        <c:crosses val="autoZero"/>
        <c:auto val="1"/>
        <c:lblAlgn val="ctr"/>
        <c:lblOffset val="100"/>
        <c:noMultiLvlLbl val="0"/>
      </c:catAx>
      <c:valAx>
        <c:axId val="2038865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6335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0</xdr:row>
          <xdr:rowOff>57150</xdr:rowOff>
        </xdr:from>
        <xdr:to>
          <xdr:col>2</xdr:col>
          <xdr:colOff>495300</xdr:colOff>
          <xdr:row>1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26</xdr:row>
      <xdr:rowOff>171450</xdr:rowOff>
    </xdr:from>
    <xdr:to>
      <xdr:col>13</xdr:col>
      <xdr:colOff>276225</xdr:colOff>
      <xdr:row>26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6"/>
  <sheetViews>
    <sheetView zoomScaleNormal="100" workbookViewId="0">
      <pane ySplit="5" topLeftCell="A6" activePane="bottomLeft" state="frozen"/>
      <selection activeCell="F1" sqref="F1"/>
      <selection pane="bottomLeft" activeCell="C6" sqref="C6"/>
    </sheetView>
  </sheetViews>
  <sheetFormatPr baseColWidth="10" defaultRowHeight="15" x14ac:dyDescent="0.25"/>
  <cols>
    <col min="1" max="1" width="5.85546875" style="2" customWidth="1"/>
    <col min="2" max="2" width="19" customWidth="1"/>
    <col min="3" max="3" width="43" customWidth="1"/>
    <col min="4" max="4" width="16.7109375" customWidth="1"/>
    <col min="5" max="5" width="4.5703125" customWidth="1"/>
    <col min="6" max="6" width="4.5703125" style="2" customWidth="1"/>
    <col min="7" max="7" width="8.7109375" customWidth="1"/>
    <col min="8" max="8" width="9.5703125" customWidth="1"/>
    <col min="9" max="9" width="10.5703125" customWidth="1"/>
    <col min="10" max="10" width="3.140625" customWidth="1"/>
    <col min="11" max="11" width="3" style="2" customWidth="1"/>
    <col min="12" max="12" width="4" style="2" customWidth="1"/>
    <col min="13" max="22" width="4.28515625" customWidth="1"/>
    <col min="23" max="23" width="3.28515625" bestFit="1" customWidth="1"/>
    <col min="24" max="24" width="4.28515625" customWidth="1"/>
    <col min="26" max="26" width="11.42578125" customWidth="1"/>
    <col min="29" max="30" width="11.42578125" customWidth="1"/>
  </cols>
  <sheetData>
    <row r="1" spans="1:31" s="2" customFormat="1" ht="20.25" customHeight="1" thickTop="1" x14ac:dyDescent="0.25">
      <c r="A1" s="58"/>
      <c r="B1" s="59"/>
      <c r="C1" s="60"/>
      <c r="D1" s="52" t="s">
        <v>43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31" s="2" customFormat="1" ht="12.75" customHeight="1" thickBot="1" x14ac:dyDescent="0.3">
      <c r="A2" s="61"/>
      <c r="B2" s="62"/>
      <c r="C2" s="63"/>
      <c r="D2" s="55" t="s">
        <v>60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7"/>
    </row>
    <row r="3" spans="1:31" s="2" customFormat="1" ht="18" customHeight="1" thickTop="1" thickBot="1" x14ac:dyDescent="0.3">
      <c r="A3" s="69" t="s">
        <v>44</v>
      </c>
      <c r="B3" s="70"/>
      <c r="C3" s="70"/>
      <c r="D3" s="70"/>
      <c r="E3" s="70"/>
      <c r="F3" s="70"/>
      <c r="G3" s="70"/>
      <c r="H3" s="70"/>
      <c r="I3" s="70"/>
      <c r="J3" s="71" t="s">
        <v>107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2"/>
    </row>
    <row r="4" spans="1:31" s="2" customFormat="1" ht="30.75" customHeight="1" thickTop="1" thickBot="1" x14ac:dyDescent="0.3">
      <c r="A4" s="64" t="s">
        <v>1</v>
      </c>
      <c r="B4" s="64"/>
      <c r="C4" s="64" t="s">
        <v>2</v>
      </c>
      <c r="D4" s="64" t="s">
        <v>5</v>
      </c>
      <c r="E4" s="67" t="s">
        <v>40</v>
      </c>
      <c r="F4" s="67" t="s">
        <v>59</v>
      </c>
      <c r="G4" s="64" t="s">
        <v>6</v>
      </c>
      <c r="H4" s="64"/>
      <c r="I4" s="64"/>
      <c r="J4" s="65" t="s">
        <v>39</v>
      </c>
      <c r="K4" s="65" t="s">
        <v>109</v>
      </c>
      <c r="L4" s="66" t="s">
        <v>110</v>
      </c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</row>
    <row r="5" spans="1:31" s="1" customFormat="1" ht="31.5" customHeight="1" thickTop="1" thickBot="1" x14ac:dyDescent="0.25">
      <c r="A5" s="64"/>
      <c r="B5" s="64"/>
      <c r="C5" s="64"/>
      <c r="D5" s="64"/>
      <c r="E5" s="68"/>
      <c r="F5" s="68"/>
      <c r="G5" s="18" t="s">
        <v>7</v>
      </c>
      <c r="H5" s="19" t="s">
        <v>54</v>
      </c>
      <c r="I5" s="20" t="s">
        <v>55</v>
      </c>
      <c r="J5" s="65"/>
      <c r="K5" s="65"/>
      <c r="L5" s="17" t="s">
        <v>47</v>
      </c>
      <c r="M5" s="17" t="s">
        <v>8</v>
      </c>
      <c r="N5" s="17" t="s">
        <v>9</v>
      </c>
      <c r="O5" s="17" t="s">
        <v>10</v>
      </c>
      <c r="P5" s="17" t="s">
        <v>11</v>
      </c>
      <c r="Q5" s="17" t="s">
        <v>12</v>
      </c>
      <c r="R5" s="17" t="s">
        <v>13</v>
      </c>
      <c r="S5" s="17" t="s">
        <v>14</v>
      </c>
      <c r="T5" s="17" t="s">
        <v>15</v>
      </c>
      <c r="U5" s="17" t="s">
        <v>16</v>
      </c>
      <c r="V5" s="17" t="s">
        <v>17</v>
      </c>
      <c r="W5" s="17" t="s">
        <v>18</v>
      </c>
      <c r="X5" s="17" t="s">
        <v>19</v>
      </c>
      <c r="AE5" s="42"/>
    </row>
    <row r="6" spans="1:31" s="1" customFormat="1" ht="96" customHeight="1" thickTop="1" thickBot="1" x14ac:dyDescent="0.25">
      <c r="A6" s="25" t="s">
        <v>41</v>
      </c>
      <c r="B6" s="26" t="s">
        <v>92</v>
      </c>
      <c r="C6" s="24" t="s">
        <v>93</v>
      </c>
      <c r="D6" s="40" t="s">
        <v>89</v>
      </c>
      <c r="E6" s="16" t="s">
        <v>4</v>
      </c>
      <c r="F6" s="29" t="s">
        <v>73</v>
      </c>
      <c r="G6" s="30" t="s">
        <v>100</v>
      </c>
      <c r="H6" s="30" t="s">
        <v>99</v>
      </c>
      <c r="I6" s="30" t="s">
        <v>98</v>
      </c>
      <c r="J6" s="43">
        <v>0.72850000000000004</v>
      </c>
      <c r="K6" s="43">
        <v>0.78</v>
      </c>
      <c r="L6" s="38" t="str">
        <f>'01'!$O$17</f>
        <v>-</v>
      </c>
      <c r="M6" s="38">
        <f>'01'!$C$17</f>
        <v>0.95860916300714427</v>
      </c>
      <c r="N6" s="38">
        <f>'01'!$D$17</f>
        <v>0.97704148186798856</v>
      </c>
      <c r="O6" s="38">
        <f>'01'!$E$17</f>
        <v>0.97928152003897539</v>
      </c>
      <c r="P6" s="38">
        <f>'01'!$F$17</f>
        <v>0.7729521715228147</v>
      </c>
      <c r="Q6" s="38">
        <f>'01'!$G$17</f>
        <v>0.98095654345654348</v>
      </c>
      <c r="R6" s="38" t="str">
        <f>'01'!$H$17</f>
        <v>-</v>
      </c>
      <c r="S6" s="38" t="str">
        <f>'01'!$I$17</f>
        <v>-</v>
      </c>
      <c r="T6" s="38" t="str">
        <f>'01'!$J$17</f>
        <v>-</v>
      </c>
      <c r="U6" s="38" t="str">
        <f>'01'!$K$17</f>
        <v>-</v>
      </c>
      <c r="V6" s="38" t="str">
        <f>'01'!$L$17</f>
        <v>-</v>
      </c>
      <c r="W6" s="38" t="str">
        <f>'01'!$M$17</f>
        <v>-</v>
      </c>
      <c r="X6" s="38" t="str">
        <f>'01'!$N$17</f>
        <v>-</v>
      </c>
      <c r="Y6" s="39"/>
      <c r="Z6" s="36"/>
      <c r="AA6" s="36"/>
      <c r="AE6" s="41"/>
    </row>
    <row r="7" spans="1:31" s="1" customFormat="1" ht="100.5" customHeight="1" thickTop="1" thickBot="1" x14ac:dyDescent="0.25">
      <c r="A7" s="25" t="s">
        <v>42</v>
      </c>
      <c r="B7" s="26" t="s">
        <v>88</v>
      </c>
      <c r="C7" s="24" t="s">
        <v>94</v>
      </c>
      <c r="D7" s="40" t="s">
        <v>97</v>
      </c>
      <c r="E7" s="16" t="s">
        <v>4</v>
      </c>
      <c r="F7" s="29" t="s">
        <v>73</v>
      </c>
      <c r="G7" s="30" t="s">
        <v>103</v>
      </c>
      <c r="H7" s="30" t="s">
        <v>102</v>
      </c>
      <c r="I7" s="30" t="s">
        <v>101</v>
      </c>
      <c r="J7" s="43">
        <v>0.56999999999999995</v>
      </c>
      <c r="K7" s="43">
        <v>0.6</v>
      </c>
      <c r="L7" s="38">
        <f>'02'!$O$17</f>
        <v>0.39876765197811498</v>
      </c>
      <c r="M7" s="38">
        <f>'02'!$C$17</f>
        <v>0.41337580663700102</v>
      </c>
      <c r="N7" s="38">
        <f>'02'!$D$17</f>
        <v>0.39593130389916709</v>
      </c>
      <c r="O7" s="38">
        <f>'02'!$E$17</f>
        <v>0.40518906169381586</v>
      </c>
      <c r="P7" s="38">
        <f>'02'!$F$17</f>
        <v>0.40849119186260779</v>
      </c>
      <c r="Q7" s="38">
        <f>'02'!$G$17</f>
        <v>0.44764502100685488</v>
      </c>
      <c r="R7" s="38">
        <f>'02'!$H$17</f>
        <v>0.36716105758818907</v>
      </c>
      <c r="S7" s="38" t="str">
        <f>'02'!$I$17</f>
        <v>-</v>
      </c>
      <c r="T7" s="38" t="str">
        <f>'02'!$J$17</f>
        <v>-</v>
      </c>
      <c r="U7" s="38" t="str">
        <f>'02'!$K$17</f>
        <v>-</v>
      </c>
      <c r="V7" s="38" t="str">
        <f>'02'!$L$17</f>
        <v>-</v>
      </c>
      <c r="W7" s="38" t="str">
        <f>'02'!$M$17</f>
        <v>-</v>
      </c>
      <c r="X7" s="38" t="str">
        <f>'02'!$N$17</f>
        <v>-</v>
      </c>
      <c r="Y7" s="39"/>
      <c r="Z7" s="36"/>
      <c r="AA7" s="36"/>
    </row>
    <row r="8" spans="1:31" ht="18" customHeight="1" thickTop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10" spans="1:31" x14ac:dyDescent="0.25">
      <c r="Z10" s="28" t="s">
        <v>61</v>
      </c>
    </row>
    <row r="11" spans="1:31" x14ac:dyDescent="0.25">
      <c r="Z11" s="28" t="s">
        <v>62</v>
      </c>
    </row>
    <row r="12" spans="1:31" x14ac:dyDescent="0.25">
      <c r="C12" s="2"/>
      <c r="Z12" s="28" t="s">
        <v>63</v>
      </c>
    </row>
    <row r="13" spans="1:31" x14ac:dyDescent="0.25">
      <c r="C13" s="2"/>
      <c r="Z13" s="28" t="s">
        <v>64</v>
      </c>
    </row>
    <row r="14" spans="1:31" x14ac:dyDescent="0.25">
      <c r="C14" s="2"/>
      <c r="Z14" s="28" t="s">
        <v>65</v>
      </c>
    </row>
    <row r="15" spans="1:31" x14ac:dyDescent="0.25">
      <c r="C15" s="2"/>
      <c r="Z15" s="28" t="s">
        <v>66</v>
      </c>
    </row>
    <row r="16" spans="1:31" x14ac:dyDescent="0.25">
      <c r="C16" s="2"/>
      <c r="Z16" s="28" t="s">
        <v>67</v>
      </c>
    </row>
    <row r="17" spans="3:26" x14ac:dyDescent="0.25">
      <c r="C17" s="2"/>
      <c r="Z17" s="28" t="s">
        <v>68</v>
      </c>
    </row>
    <row r="18" spans="3:26" x14ac:dyDescent="0.25">
      <c r="Z18" s="28" t="s">
        <v>69</v>
      </c>
    </row>
    <row r="19" spans="3:26" x14ac:dyDescent="0.25">
      <c r="Z19" s="28" t="s">
        <v>70</v>
      </c>
    </row>
    <row r="20" spans="3:26" x14ac:dyDescent="0.25">
      <c r="Z20" s="28" t="s">
        <v>104</v>
      </c>
    </row>
    <row r="21" spans="3:26" s="2" customFormat="1" x14ac:dyDescent="0.25">
      <c r="Z21" s="28" t="s">
        <v>105</v>
      </c>
    </row>
    <row r="22" spans="3:26" s="2" customFormat="1" x14ac:dyDescent="0.25">
      <c r="Z22" s="28" t="s">
        <v>106</v>
      </c>
    </row>
    <row r="23" spans="3:26" s="2" customFormat="1" x14ac:dyDescent="0.25">
      <c r="Z23" s="28" t="s">
        <v>107</v>
      </c>
    </row>
    <row r="24" spans="3:26" x14ac:dyDescent="0.25">
      <c r="Z24" s="28" t="s">
        <v>71</v>
      </c>
    </row>
    <row r="25" spans="3:26" x14ac:dyDescent="0.25">
      <c r="Z25" s="28" t="s">
        <v>72</v>
      </c>
    </row>
    <row r="27" spans="3:26" x14ac:dyDescent="0.25">
      <c r="Z27" s="28" t="s">
        <v>73</v>
      </c>
    </row>
    <row r="28" spans="3:26" x14ac:dyDescent="0.25">
      <c r="Z28" s="28" t="s">
        <v>49</v>
      </c>
    </row>
    <row r="29" spans="3:26" x14ac:dyDescent="0.25">
      <c r="Z29" s="28" t="s">
        <v>50</v>
      </c>
    </row>
    <row r="31" spans="3:26" x14ac:dyDescent="0.25">
      <c r="Z31" s="27" t="s">
        <v>4</v>
      </c>
    </row>
    <row r="32" spans="3:26" x14ac:dyDescent="0.25">
      <c r="Z32" s="27" t="s">
        <v>56</v>
      </c>
    </row>
    <row r="33" spans="26:26" x14ac:dyDescent="0.25">
      <c r="Z33" s="27" t="s">
        <v>46</v>
      </c>
    </row>
    <row r="34" spans="26:26" x14ac:dyDescent="0.25">
      <c r="Z34" s="27" t="s">
        <v>57</v>
      </c>
    </row>
    <row r="35" spans="26:26" x14ac:dyDescent="0.25">
      <c r="Z35" s="27" t="s">
        <v>58</v>
      </c>
    </row>
    <row r="36" spans="26:26" x14ac:dyDescent="0.25">
      <c r="Z36" s="27" t="s">
        <v>45</v>
      </c>
    </row>
  </sheetData>
  <mergeCells count="15">
    <mergeCell ref="A8:X8"/>
    <mergeCell ref="D1:X1"/>
    <mergeCell ref="D2:X2"/>
    <mergeCell ref="A1:C2"/>
    <mergeCell ref="A4:B5"/>
    <mergeCell ref="J4:J5"/>
    <mergeCell ref="K4:K5"/>
    <mergeCell ref="L4:X4"/>
    <mergeCell ref="C4:C5"/>
    <mergeCell ref="D4:D5"/>
    <mergeCell ref="E4:E5"/>
    <mergeCell ref="G4:I4"/>
    <mergeCell ref="A3:I3"/>
    <mergeCell ref="J3:X3"/>
    <mergeCell ref="F4:F5"/>
  </mergeCells>
  <conditionalFormatting sqref="L6:X6">
    <cfRule type="cellIs" dxfId="5" priority="4" operator="between">
      <formula>0.8501</formula>
      <formula>100000000</formula>
    </cfRule>
    <cfRule type="cellIs" dxfId="4" priority="5" operator="between">
      <formula>0.7801</formula>
      <formula>0.85</formula>
    </cfRule>
    <cfRule type="cellIs" dxfId="3" priority="6" operator="lessThan">
      <formula>0.78</formula>
    </cfRule>
  </conditionalFormatting>
  <conditionalFormatting sqref="L7:X7">
    <cfRule type="cellIs" dxfId="2" priority="1" operator="between">
      <formula>0.7001</formula>
      <formula>10000000</formula>
    </cfRule>
    <cfRule type="cellIs" dxfId="1" priority="2" operator="between">
      <formula>0.4001</formula>
      <formula>0.7</formula>
    </cfRule>
    <cfRule type="cellIs" dxfId="0" priority="3" operator="lessThan">
      <formula>0.4</formula>
    </cfRule>
  </conditionalFormatting>
  <dataValidations disablePrompts="1" count="3">
    <dataValidation type="list" allowBlank="1" showInputMessage="1" showErrorMessage="1" sqref="J3:X3">
      <formula1>$Z$10:$Z$25</formula1>
    </dataValidation>
    <dataValidation type="list" allowBlank="1" showInputMessage="1" showErrorMessage="1" sqref="E6:E7">
      <formula1>$Z$31:$Z$36</formula1>
    </dataValidation>
    <dataValidation type="list" allowBlank="1" showInputMessage="1" showErrorMessage="1" sqref="F6:F7">
      <formula1>$Z$27:$Z$29</formula1>
    </dataValidation>
  </dataValidations>
  <pageMargins left="0.17" right="0.17" top="0.19685039370078741" bottom="0.19685039370078741" header="0.31496062992125984" footer="0.11811023622047245"/>
  <pageSetup scale="75" orientation="landscape" horizontalDpi="4294967294" verticalDpi="4294967294" r:id="rId1"/>
  <headerFooter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1</xdr:col>
                <xdr:colOff>800100</xdr:colOff>
                <xdr:row>0</xdr:row>
                <xdr:rowOff>57150</xdr:rowOff>
              </from>
              <to>
                <xdr:col>2</xdr:col>
                <xdr:colOff>495300</xdr:colOff>
                <xdr:row>1</xdr:row>
                <xdr:rowOff>114300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abSelected="1" topLeftCell="A8" zoomScaleNormal="100" zoomScaleSheetLayoutView="72" workbookViewId="0">
      <selection activeCell="S11" sqref="S11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 customWidth="1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77"/>
      <c r="B1" s="78"/>
      <c r="C1" s="79"/>
      <c r="D1" s="83" t="s">
        <v>20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</row>
    <row r="2" spans="1:24" ht="15.75" customHeight="1" thickBot="1" x14ac:dyDescent="0.3">
      <c r="A2" s="80"/>
      <c r="B2" s="81"/>
      <c r="C2" s="82"/>
      <c r="D2" s="85" t="s">
        <v>60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4" ht="13.5" customHeight="1" x14ac:dyDescent="0.25">
      <c r="A3" s="87" t="s">
        <v>0</v>
      </c>
      <c r="B3" s="88"/>
      <c r="C3" s="88"/>
      <c r="D3" s="88"/>
      <c r="E3" s="88"/>
      <c r="F3" s="88" t="str">
        <f>'SET-GF Presupuesto'!J3</f>
        <v>GESTIÓN FINANCIERA -PRESUPUESTO</v>
      </c>
      <c r="G3" s="88"/>
      <c r="H3" s="88"/>
      <c r="I3" s="88"/>
      <c r="J3" s="88"/>
      <c r="K3" s="88"/>
      <c r="L3" s="88"/>
      <c r="M3" s="88"/>
      <c r="N3" s="88"/>
      <c r="O3" s="89"/>
    </row>
    <row r="4" spans="1:24" ht="15.75" customHeight="1" x14ac:dyDescent="0.25">
      <c r="A4" s="73" t="s">
        <v>1</v>
      </c>
      <c r="B4" s="74"/>
      <c r="C4" s="74"/>
      <c r="D4" s="74"/>
      <c r="E4" s="74"/>
      <c r="F4" s="75" t="str">
        <f>'SET-GF Presupuesto'!$B6</f>
        <v>Nivel de Ejecucion presupuesto de Ingresos</v>
      </c>
      <c r="G4" s="75"/>
      <c r="H4" s="75"/>
      <c r="I4" s="75"/>
      <c r="J4" s="75"/>
      <c r="K4" s="75"/>
      <c r="L4" s="75"/>
      <c r="M4" s="75"/>
      <c r="N4" s="75"/>
      <c r="O4" s="76"/>
    </row>
    <row r="5" spans="1:24" ht="15.75" customHeight="1" x14ac:dyDescent="0.25">
      <c r="A5" s="73" t="s">
        <v>48</v>
      </c>
      <c r="B5" s="74"/>
      <c r="C5" s="74"/>
      <c r="D5" s="74"/>
      <c r="E5" s="74"/>
      <c r="F5" s="90" t="str">
        <f>'SET-GF Presupuesto'!F6</f>
        <v xml:space="preserve">Eficiencia </v>
      </c>
      <c r="G5" s="91"/>
      <c r="H5" s="91"/>
      <c r="I5" s="91"/>
      <c r="J5" s="91"/>
      <c r="K5" s="91"/>
      <c r="L5" s="91"/>
      <c r="M5" s="91"/>
      <c r="N5" s="91"/>
      <c r="O5" s="92"/>
    </row>
    <row r="6" spans="1:24" ht="17.25" customHeight="1" thickBot="1" x14ac:dyDescent="0.3">
      <c r="A6" s="93" t="s">
        <v>21</v>
      </c>
      <c r="B6" s="94"/>
      <c r="C6" s="94"/>
      <c r="D6" s="94"/>
      <c r="E6" s="94"/>
      <c r="F6" s="15" t="s">
        <v>87</v>
      </c>
      <c r="G6" s="95" t="str">
        <f>'SET-GF Presupuesto'!A6</f>
        <v>IN01</v>
      </c>
      <c r="H6" s="95"/>
      <c r="I6" s="95"/>
      <c r="J6" s="95"/>
      <c r="K6" s="95"/>
      <c r="L6" s="95"/>
      <c r="M6" s="95"/>
      <c r="N6" s="95"/>
      <c r="O6" s="96"/>
    </row>
    <row r="7" spans="1:24" ht="12.75" customHeight="1" x14ac:dyDescent="0.25">
      <c r="A7" s="97" t="s">
        <v>22</v>
      </c>
      <c r="B7" s="98"/>
      <c r="C7" s="98"/>
      <c r="D7" s="98"/>
      <c r="E7" s="101" t="s">
        <v>23</v>
      </c>
      <c r="F7" s="101" t="s">
        <v>24</v>
      </c>
      <c r="G7" s="101"/>
      <c r="H7" s="101" t="s">
        <v>25</v>
      </c>
      <c r="I7" s="101" t="s">
        <v>26</v>
      </c>
      <c r="J7" s="101" t="s">
        <v>27</v>
      </c>
      <c r="K7" s="101"/>
      <c r="L7" s="108" t="s">
        <v>28</v>
      </c>
      <c r="M7" s="108"/>
      <c r="N7" s="108"/>
      <c r="O7" s="109"/>
    </row>
    <row r="8" spans="1:24" ht="46.5" customHeight="1" x14ac:dyDescent="0.25">
      <c r="A8" s="99"/>
      <c r="B8" s="100"/>
      <c r="C8" s="100"/>
      <c r="D8" s="100"/>
      <c r="E8" s="102"/>
      <c r="F8" s="102"/>
      <c r="G8" s="102"/>
      <c r="H8" s="102"/>
      <c r="I8" s="102"/>
      <c r="J8" s="102"/>
      <c r="K8" s="102"/>
      <c r="L8" s="100" t="s">
        <v>29</v>
      </c>
      <c r="M8" s="100"/>
      <c r="N8" s="100" t="s">
        <v>30</v>
      </c>
      <c r="O8" s="110"/>
    </row>
    <row r="9" spans="1:24" ht="39" customHeight="1" thickBot="1" x14ac:dyDescent="0.3">
      <c r="A9" s="111" t="str">
        <f>'SET-GF Presupuesto'!$C6</f>
        <v>Controlar y reflejar el grado de cumplimiento de las metas presupuestales de ingresos trasados por la entidad durante el periodo fiscal.</v>
      </c>
      <c r="B9" s="112"/>
      <c r="C9" s="112"/>
      <c r="D9" s="112"/>
      <c r="E9" s="9" t="s">
        <v>35</v>
      </c>
      <c r="F9" s="112" t="str">
        <f>'SET-GF Presupuesto'!$D6</f>
        <v>Ingresos Reales / ingresos Presupuestados</v>
      </c>
      <c r="G9" s="112"/>
      <c r="H9" s="14">
        <f>$O16</f>
        <v>0.78</v>
      </c>
      <c r="I9" s="21" t="str">
        <f>'SET-GF Presupuesto'!$E6</f>
        <v>Mensual</v>
      </c>
      <c r="J9" s="113" t="s">
        <v>84</v>
      </c>
      <c r="K9" s="114"/>
      <c r="L9" s="114"/>
      <c r="M9" s="114"/>
      <c r="N9" s="114"/>
      <c r="O9" s="115"/>
    </row>
    <row r="10" spans="1:24" ht="13.5" customHeight="1" x14ac:dyDescent="0.25">
      <c r="A10" s="116" t="s">
        <v>38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  <c r="S10" s="3" t="s">
        <v>113</v>
      </c>
    </row>
    <row r="11" spans="1:24" ht="18.75" customHeight="1" thickBot="1" x14ac:dyDescent="0.3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1"/>
    </row>
    <row r="12" spans="1:24" ht="15" customHeight="1" thickBot="1" x14ac:dyDescent="0.3">
      <c r="A12" s="122" t="s">
        <v>31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4"/>
      <c r="V12" s="7"/>
      <c r="W12" s="22"/>
      <c r="X12" s="22"/>
    </row>
    <row r="13" spans="1:24" ht="16.5" customHeight="1" x14ac:dyDescent="0.25">
      <c r="A13" s="125" t="s">
        <v>112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7"/>
      <c r="V13" s="7"/>
      <c r="W13" s="8"/>
      <c r="X13" s="8"/>
    </row>
    <row r="14" spans="1:24" ht="16.5" customHeight="1" x14ac:dyDescent="0.25">
      <c r="A14" s="128" t="s">
        <v>32</v>
      </c>
      <c r="B14" s="129"/>
      <c r="C14" s="45" t="s">
        <v>8</v>
      </c>
      <c r="D14" s="45" t="s">
        <v>9</v>
      </c>
      <c r="E14" s="45" t="s">
        <v>10</v>
      </c>
      <c r="F14" s="45" t="s">
        <v>11</v>
      </c>
      <c r="G14" s="45" t="s">
        <v>12</v>
      </c>
      <c r="H14" s="45" t="s">
        <v>13</v>
      </c>
      <c r="I14" s="45" t="s">
        <v>14</v>
      </c>
      <c r="J14" s="45" t="s">
        <v>15</v>
      </c>
      <c r="K14" s="45" t="s">
        <v>16</v>
      </c>
      <c r="L14" s="45" t="s">
        <v>17</v>
      </c>
      <c r="M14" s="45" t="s">
        <v>18</v>
      </c>
      <c r="N14" s="45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06" t="s">
        <v>39</v>
      </c>
      <c r="B15" s="107"/>
      <c r="C15" s="47">
        <f t="shared" ref="C15:N15" si="0">$O$15</f>
        <v>0.72850000000000004</v>
      </c>
      <c r="D15" s="47">
        <f t="shared" si="0"/>
        <v>0.72850000000000004</v>
      </c>
      <c r="E15" s="47">
        <f t="shared" si="0"/>
        <v>0.72850000000000004</v>
      </c>
      <c r="F15" s="47">
        <f t="shared" si="0"/>
        <v>0.72850000000000004</v>
      </c>
      <c r="G15" s="47">
        <f t="shared" si="0"/>
        <v>0.72850000000000004</v>
      </c>
      <c r="H15" s="47">
        <f t="shared" si="0"/>
        <v>0.72850000000000004</v>
      </c>
      <c r="I15" s="47">
        <f t="shared" si="0"/>
        <v>0.72850000000000004</v>
      </c>
      <c r="J15" s="47">
        <f t="shared" si="0"/>
        <v>0.72850000000000004</v>
      </c>
      <c r="K15" s="47">
        <f t="shared" si="0"/>
        <v>0.72850000000000004</v>
      </c>
      <c r="L15" s="47">
        <f t="shared" si="0"/>
        <v>0.72850000000000004</v>
      </c>
      <c r="M15" s="47">
        <f t="shared" si="0"/>
        <v>0.72850000000000004</v>
      </c>
      <c r="N15" s="47">
        <f t="shared" si="0"/>
        <v>0.72850000000000004</v>
      </c>
      <c r="O15" s="48">
        <f>'SET-GF Presupuesto'!J6</f>
        <v>0.72850000000000004</v>
      </c>
      <c r="V15" s="7"/>
      <c r="W15" s="8"/>
      <c r="X15" s="8"/>
    </row>
    <row r="16" spans="1:24" ht="17.25" customHeight="1" x14ac:dyDescent="0.25">
      <c r="A16" s="106" t="s">
        <v>111</v>
      </c>
      <c r="B16" s="107"/>
      <c r="C16" s="47">
        <f t="shared" ref="C16:N16" si="1">$O$16</f>
        <v>0.78</v>
      </c>
      <c r="D16" s="47">
        <f t="shared" si="1"/>
        <v>0.78</v>
      </c>
      <c r="E16" s="47">
        <f t="shared" si="1"/>
        <v>0.78</v>
      </c>
      <c r="F16" s="47">
        <f t="shared" si="1"/>
        <v>0.78</v>
      </c>
      <c r="G16" s="47">
        <f t="shared" si="1"/>
        <v>0.78</v>
      </c>
      <c r="H16" s="47">
        <f t="shared" si="1"/>
        <v>0.78</v>
      </c>
      <c r="I16" s="47">
        <f t="shared" si="1"/>
        <v>0.78</v>
      </c>
      <c r="J16" s="47">
        <f t="shared" si="1"/>
        <v>0.78</v>
      </c>
      <c r="K16" s="47">
        <f t="shared" si="1"/>
        <v>0.78</v>
      </c>
      <c r="L16" s="47">
        <f t="shared" si="1"/>
        <v>0.78</v>
      </c>
      <c r="M16" s="47">
        <f t="shared" si="1"/>
        <v>0.78</v>
      </c>
      <c r="N16" s="47">
        <f t="shared" si="1"/>
        <v>0.78</v>
      </c>
      <c r="O16" s="49">
        <f>'SET-GF Presupuesto'!K6</f>
        <v>0.78</v>
      </c>
      <c r="V16" s="7"/>
      <c r="W16" s="8"/>
      <c r="X16" s="8"/>
    </row>
    <row r="17" spans="1:24" ht="17.25" customHeight="1" x14ac:dyDescent="0.25">
      <c r="A17" s="139" t="s">
        <v>108</v>
      </c>
      <c r="B17" s="140"/>
      <c r="C17" s="33">
        <f>IF((C19),C18/C19,"-")</f>
        <v>0.95860916300714427</v>
      </c>
      <c r="D17" s="33">
        <f>IF((D19),D18/D19,"-")</f>
        <v>0.97704148186798856</v>
      </c>
      <c r="E17" s="33">
        <f>IF((E19),E18/E19,"-")</f>
        <v>0.97928152003897539</v>
      </c>
      <c r="F17" s="33">
        <f>IF((F19),F18/F19,"-")</f>
        <v>0.7729521715228147</v>
      </c>
      <c r="G17" s="33">
        <f t="shared" ref="G17:O17" si="2">IF((G19),G18/G19,"-")</f>
        <v>0.98095654345654348</v>
      </c>
      <c r="H17" s="33" t="str">
        <f t="shared" si="2"/>
        <v>-</v>
      </c>
      <c r="I17" s="33" t="str">
        <f t="shared" si="2"/>
        <v>-</v>
      </c>
      <c r="J17" s="33" t="str">
        <f t="shared" si="2"/>
        <v>-</v>
      </c>
      <c r="K17" s="33" t="str">
        <f t="shared" si="2"/>
        <v>-</v>
      </c>
      <c r="L17" s="33" t="str">
        <f t="shared" si="2"/>
        <v>-</v>
      </c>
      <c r="M17" s="33" t="str">
        <f t="shared" si="2"/>
        <v>-</v>
      </c>
      <c r="N17" s="33" t="str">
        <f t="shared" si="2"/>
        <v>-</v>
      </c>
      <c r="O17" s="34" t="str">
        <f t="shared" si="2"/>
        <v>-</v>
      </c>
      <c r="V17" s="7"/>
      <c r="W17" s="8"/>
      <c r="X17" s="8"/>
    </row>
    <row r="18" spans="1:24" ht="19.5" customHeight="1" x14ac:dyDescent="0.25">
      <c r="A18" s="141" t="s">
        <v>37</v>
      </c>
      <c r="B18" s="23" t="s">
        <v>90</v>
      </c>
      <c r="C18" s="4">
        <v>29251</v>
      </c>
      <c r="D18" s="4">
        <v>37450</v>
      </c>
      <c r="E18" s="4">
        <v>38191</v>
      </c>
      <c r="F18" s="4">
        <v>36556</v>
      </c>
      <c r="G18" s="4">
        <v>47133</v>
      </c>
      <c r="H18" s="4"/>
      <c r="I18" s="4"/>
      <c r="J18" s="4"/>
      <c r="K18" s="4"/>
      <c r="L18" s="4"/>
      <c r="M18" s="4"/>
      <c r="N18" s="4"/>
      <c r="O18" s="11"/>
      <c r="V18" s="7"/>
      <c r="W18" s="8"/>
      <c r="X18" s="8"/>
    </row>
    <row r="19" spans="1:24" ht="18" customHeight="1" x14ac:dyDescent="0.25">
      <c r="A19" s="141"/>
      <c r="B19" s="23" t="s">
        <v>91</v>
      </c>
      <c r="C19" s="4">
        <v>30514</v>
      </c>
      <c r="D19" s="4">
        <v>38330</v>
      </c>
      <c r="E19" s="4">
        <v>38999</v>
      </c>
      <c r="F19" s="4">
        <v>47294</v>
      </c>
      <c r="G19" s="4">
        <v>48048</v>
      </c>
      <c r="H19" s="4"/>
      <c r="I19" s="4"/>
      <c r="J19" s="4"/>
      <c r="K19" s="4"/>
      <c r="L19" s="4"/>
      <c r="M19" s="4"/>
      <c r="N19" s="4"/>
      <c r="O19" s="11"/>
      <c r="V19" s="7"/>
      <c r="W19" s="8"/>
      <c r="X19" s="8"/>
    </row>
    <row r="20" spans="1:24" ht="21" customHeight="1" x14ac:dyDescent="0.25">
      <c r="A20" s="142"/>
      <c r="B20" s="3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3"/>
      <c r="V20" s="7"/>
      <c r="W20" s="8"/>
      <c r="X20" s="8"/>
    </row>
    <row r="21" spans="1:24" ht="18" customHeight="1" thickBot="1" x14ac:dyDescent="0.3">
      <c r="A21" s="143"/>
      <c r="B21" s="46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2"/>
      <c r="V21" s="7"/>
      <c r="W21" s="8"/>
      <c r="X21" s="8"/>
    </row>
    <row r="22" spans="1:24" ht="14.25" customHeight="1" thickBot="1" x14ac:dyDescent="0.3">
      <c r="A22" s="144" t="s">
        <v>34</v>
      </c>
      <c r="B22" s="145"/>
      <c r="C22" s="146"/>
      <c r="D22" s="130" t="str">
        <f>'SET-GF Presupuesto'!$G6</f>
        <v>Entre 86% y 100%</v>
      </c>
      <c r="E22" s="131"/>
      <c r="F22" s="131"/>
      <c r="G22" s="132"/>
      <c r="H22" s="130" t="str">
        <f>'SET-GF Presupuesto'!$H6</f>
        <v>Entre 79% y 85%</v>
      </c>
      <c r="I22" s="131"/>
      <c r="J22" s="131"/>
      <c r="K22" s="132"/>
      <c r="L22" s="130" t="str">
        <f>'SET-GF Presupuesto'!$I6</f>
        <v>Menor al 78%</v>
      </c>
      <c r="M22" s="133"/>
      <c r="N22" s="133"/>
      <c r="O22" s="134"/>
      <c r="V22" s="7"/>
      <c r="W22" s="8"/>
      <c r="X22" s="8"/>
    </row>
    <row r="23" spans="1:24" ht="33" customHeight="1" thickBot="1" x14ac:dyDescent="0.3">
      <c r="A23" s="147"/>
      <c r="B23" s="148"/>
      <c r="C23" s="148"/>
      <c r="D23" s="135" t="s">
        <v>7</v>
      </c>
      <c r="E23" s="135"/>
      <c r="F23" s="135"/>
      <c r="G23" s="135"/>
      <c r="H23" s="136" t="s">
        <v>54</v>
      </c>
      <c r="I23" s="136"/>
      <c r="J23" s="136"/>
      <c r="K23" s="136"/>
      <c r="L23" s="137" t="s">
        <v>55</v>
      </c>
      <c r="M23" s="137"/>
      <c r="N23" s="137"/>
      <c r="O23" s="138"/>
      <c r="V23" s="7"/>
      <c r="W23" s="8"/>
      <c r="X23" s="8"/>
    </row>
    <row r="24" spans="1:24" ht="15.75" customHeight="1" thickBot="1" x14ac:dyDescent="0.3">
      <c r="A24" s="103" t="s">
        <v>36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V24" s="7"/>
      <c r="W24" s="8"/>
      <c r="X24" s="8"/>
    </row>
    <row r="25" spans="1:24" ht="264.75" customHeight="1" thickBot="1" x14ac:dyDescent="0.3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9"/>
      <c r="V25" s="7"/>
    </row>
    <row r="26" spans="1:24" ht="15" customHeight="1" x14ac:dyDescent="0.25">
      <c r="A26" s="149" t="s">
        <v>51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1" t="s">
        <v>53</v>
      </c>
      <c r="O26" s="152"/>
    </row>
    <row r="27" spans="1:24" ht="16.5" customHeight="1" x14ac:dyDescent="0.25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5">
        <v>43101</v>
      </c>
      <c r="O27" s="156"/>
    </row>
    <row r="28" spans="1:24" ht="16.5" customHeight="1" x14ac:dyDescent="0.25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5">
        <v>43132</v>
      </c>
      <c r="O28" s="156"/>
    </row>
    <row r="29" spans="1:24" ht="16.5" customHeight="1" x14ac:dyDescent="0.25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5">
        <v>43160</v>
      </c>
      <c r="O29" s="156"/>
    </row>
    <row r="30" spans="1:24" ht="16.5" customHeight="1" x14ac:dyDescent="0.25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5">
        <v>43191</v>
      </c>
      <c r="O30" s="156"/>
    </row>
    <row r="31" spans="1:24" ht="16.5" customHeight="1" x14ac:dyDescent="0.25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5">
        <v>43221</v>
      </c>
      <c r="O31" s="156"/>
    </row>
    <row r="32" spans="1:24" ht="16.5" customHeight="1" x14ac:dyDescent="0.25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5">
        <v>43252</v>
      </c>
      <c r="O32" s="156"/>
    </row>
    <row r="33" spans="1:17" ht="16.5" customHeight="1" x14ac:dyDescent="0.25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5">
        <v>43282</v>
      </c>
      <c r="O33" s="156"/>
    </row>
    <row r="34" spans="1:17" ht="16.5" customHeight="1" x14ac:dyDescent="0.25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5">
        <v>43313</v>
      </c>
      <c r="O34" s="156"/>
    </row>
    <row r="35" spans="1:17" ht="16.5" customHeight="1" x14ac:dyDescent="0.25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5">
        <v>43344</v>
      </c>
      <c r="O35" s="156"/>
    </row>
    <row r="36" spans="1:17" ht="16.5" customHeight="1" x14ac:dyDescent="0.25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5">
        <v>43374</v>
      </c>
      <c r="O36" s="156"/>
    </row>
    <row r="37" spans="1:17" ht="16.5" customHeight="1" x14ac:dyDescent="0.25">
      <c r="A37" s="153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5">
        <v>43405</v>
      </c>
      <c r="O37" s="156"/>
    </row>
    <row r="38" spans="1:17" ht="16.5" customHeight="1" thickBot="1" x14ac:dyDescent="0.3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5">
        <v>43435</v>
      </c>
      <c r="O38" s="156"/>
    </row>
    <row r="39" spans="1:17" ht="25.5" customHeight="1" x14ac:dyDescent="0.25">
      <c r="A39" s="161" t="s">
        <v>52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3"/>
      <c r="N39" s="164" t="s">
        <v>53</v>
      </c>
      <c r="O39" s="165"/>
    </row>
    <row r="40" spans="1:17" x14ac:dyDescent="0.25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8"/>
      <c r="N40" s="169"/>
      <c r="O40" s="170"/>
    </row>
    <row r="41" spans="1:17" ht="13.5" thickBot="1" x14ac:dyDescent="0.3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3"/>
      <c r="N41" s="174"/>
      <c r="O41" s="175"/>
    </row>
    <row r="42" spans="1:17" ht="5.25" customHeight="1" x14ac:dyDescent="0.25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</row>
    <row r="44" spans="1:17" ht="14.25" x14ac:dyDescent="0.2">
      <c r="Q44" s="28" t="s">
        <v>74</v>
      </c>
    </row>
    <row r="45" spans="1:17" ht="14.25" x14ac:dyDescent="0.2">
      <c r="Q45" s="28" t="s">
        <v>75</v>
      </c>
    </row>
    <row r="46" spans="1:17" ht="14.25" x14ac:dyDescent="0.2">
      <c r="Q46" s="28" t="s">
        <v>76</v>
      </c>
    </row>
    <row r="47" spans="1:17" ht="14.25" x14ac:dyDescent="0.2">
      <c r="Q47" s="28" t="s">
        <v>77</v>
      </c>
    </row>
    <row r="48" spans="1:17" ht="14.25" x14ac:dyDescent="0.2">
      <c r="Q48" s="28" t="s">
        <v>78</v>
      </c>
    </row>
    <row r="49" spans="17:17" ht="14.25" x14ac:dyDescent="0.2">
      <c r="Q49" s="28" t="s">
        <v>79</v>
      </c>
    </row>
    <row r="50" spans="17:17" ht="14.25" x14ac:dyDescent="0.2">
      <c r="Q50" s="28" t="s">
        <v>80</v>
      </c>
    </row>
    <row r="51" spans="17:17" ht="14.25" x14ac:dyDescent="0.2">
      <c r="Q51" s="28" t="s">
        <v>81</v>
      </c>
    </row>
    <row r="52" spans="17:17" ht="14.25" x14ac:dyDescent="0.2">
      <c r="Q52" s="28" t="s">
        <v>82</v>
      </c>
    </row>
    <row r="53" spans="17:17" ht="14.25" x14ac:dyDescent="0.2">
      <c r="Q53" s="28" t="s">
        <v>83</v>
      </c>
    </row>
    <row r="54" spans="17:17" ht="14.25" x14ac:dyDescent="0.2">
      <c r="Q54" s="28" t="s">
        <v>84</v>
      </c>
    </row>
    <row r="55" spans="17:17" ht="14.25" x14ac:dyDescent="0.2">
      <c r="Q55" s="28" t="s">
        <v>85</v>
      </c>
    </row>
    <row r="56" spans="17:17" ht="14.25" x14ac:dyDescent="0.2">
      <c r="Q56" s="28" t="s">
        <v>86</v>
      </c>
    </row>
    <row r="58" spans="17:17" x14ac:dyDescent="0.25">
      <c r="Q58" s="37">
        <v>0.72850000000000004</v>
      </c>
    </row>
    <row r="59" spans="17:17" x14ac:dyDescent="0.25">
      <c r="Q59" s="37">
        <v>0.78</v>
      </c>
    </row>
  </sheetData>
  <sheetProtection password="9F06" sheet="1" objects="1" scenarios="1"/>
  <mergeCells count="74">
    <mergeCell ref="A33:M33"/>
    <mergeCell ref="A34:M34"/>
    <mergeCell ref="A35:M35"/>
    <mergeCell ref="A36:M36"/>
    <mergeCell ref="A37:M37"/>
    <mergeCell ref="A28:M28"/>
    <mergeCell ref="A29:M29"/>
    <mergeCell ref="A30:M30"/>
    <mergeCell ref="A31:M31"/>
    <mergeCell ref="A32:M32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A42:O42"/>
    <mergeCell ref="A39:M39"/>
    <mergeCell ref="N39:O39"/>
    <mergeCell ref="A40:M40"/>
    <mergeCell ref="N40:O40"/>
    <mergeCell ref="A41:M41"/>
    <mergeCell ref="N41:O41"/>
    <mergeCell ref="A38:M38"/>
    <mergeCell ref="A26:M26"/>
    <mergeCell ref="N26:O26"/>
    <mergeCell ref="A27:M27"/>
    <mergeCell ref="N27:O27"/>
    <mergeCell ref="A25:O25"/>
    <mergeCell ref="H23:K23"/>
    <mergeCell ref="L23:O23"/>
    <mergeCell ref="A16:B16"/>
    <mergeCell ref="A17:B17"/>
    <mergeCell ref="A18:A21"/>
    <mergeCell ref="A22:C23"/>
    <mergeCell ref="D22:G22"/>
    <mergeCell ref="A24:O24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H22:K22"/>
    <mergeCell ref="L22:O22"/>
    <mergeCell ref="D23:G2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4:E4"/>
    <mergeCell ref="F4:O4"/>
    <mergeCell ref="A1:C2"/>
    <mergeCell ref="D1:O1"/>
    <mergeCell ref="D2:O2"/>
    <mergeCell ref="A3:E3"/>
    <mergeCell ref="F3:O3"/>
  </mergeCells>
  <dataValidations disablePrompts="1"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2289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1228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A61"/>
  <sheetViews>
    <sheetView zoomScaleNormal="100" zoomScaleSheetLayoutView="72" workbookViewId="0">
      <selection activeCell="O18" sqref="O1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8.5703125" style="3" customWidth="1"/>
    <col min="4" max="11" width="7.7109375" style="3" customWidth="1"/>
    <col min="12" max="12" width="8.28515625" style="3" customWidth="1"/>
    <col min="13" max="15" width="7.7109375" style="3" customWidth="1"/>
    <col min="16" max="16" width="11.42578125" style="3" customWidth="1"/>
    <col min="17" max="18" width="11.42578125" style="3" hidden="1" customWidth="1"/>
    <col min="19" max="20" width="11.42578125" style="3" customWidth="1"/>
    <col min="21" max="21" width="9" style="3" customWidth="1"/>
    <col min="22" max="22" width="6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77"/>
      <c r="B1" s="78"/>
      <c r="C1" s="79"/>
      <c r="D1" s="83" t="s">
        <v>20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</row>
    <row r="2" spans="1:24" ht="15.75" customHeight="1" thickBot="1" x14ac:dyDescent="0.3">
      <c r="A2" s="80"/>
      <c r="B2" s="81"/>
      <c r="C2" s="82"/>
      <c r="D2" s="85" t="s">
        <v>60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4" ht="13.5" customHeight="1" x14ac:dyDescent="0.25">
      <c r="A3" s="87" t="s">
        <v>0</v>
      </c>
      <c r="B3" s="88"/>
      <c r="C3" s="88"/>
      <c r="D3" s="88"/>
      <c r="E3" s="88"/>
      <c r="F3" s="88" t="str">
        <f>'SET-GF Presupuesto'!J3</f>
        <v>GESTIÓN FINANCIERA -PRESUPUESTO</v>
      </c>
      <c r="G3" s="88"/>
      <c r="H3" s="88"/>
      <c r="I3" s="88"/>
      <c r="J3" s="88"/>
      <c r="K3" s="88"/>
      <c r="L3" s="88"/>
      <c r="M3" s="88"/>
      <c r="N3" s="88"/>
      <c r="O3" s="89"/>
    </row>
    <row r="4" spans="1:24" ht="15.75" customHeight="1" x14ac:dyDescent="0.25">
      <c r="A4" s="73" t="s">
        <v>1</v>
      </c>
      <c r="B4" s="74"/>
      <c r="C4" s="74"/>
      <c r="D4" s="74"/>
      <c r="E4" s="74"/>
      <c r="F4" s="75" t="str">
        <f>'SET-GF Presupuesto'!$B7</f>
        <v>Nivel de ejecución presupuesto de Gastos</v>
      </c>
      <c r="G4" s="75"/>
      <c r="H4" s="75"/>
      <c r="I4" s="75"/>
      <c r="J4" s="75"/>
      <c r="K4" s="75"/>
      <c r="L4" s="75"/>
      <c r="M4" s="75"/>
      <c r="N4" s="75"/>
      <c r="O4" s="76"/>
    </row>
    <row r="5" spans="1:24" ht="15.75" customHeight="1" x14ac:dyDescent="0.25">
      <c r="A5" s="73" t="s">
        <v>48</v>
      </c>
      <c r="B5" s="74"/>
      <c r="C5" s="74"/>
      <c r="D5" s="74"/>
      <c r="E5" s="74"/>
      <c r="F5" s="90" t="str">
        <f>'SET-GF Presupuesto'!F7</f>
        <v xml:space="preserve">Eficiencia </v>
      </c>
      <c r="G5" s="91"/>
      <c r="H5" s="91"/>
      <c r="I5" s="91"/>
      <c r="J5" s="91"/>
      <c r="K5" s="91"/>
      <c r="L5" s="91"/>
      <c r="M5" s="91"/>
      <c r="N5" s="91"/>
      <c r="O5" s="92"/>
    </row>
    <row r="6" spans="1:24" ht="17.25" customHeight="1" thickBot="1" x14ac:dyDescent="0.3">
      <c r="A6" s="93" t="s">
        <v>21</v>
      </c>
      <c r="B6" s="94"/>
      <c r="C6" s="94"/>
      <c r="D6" s="94"/>
      <c r="E6" s="94"/>
      <c r="F6" s="15" t="s">
        <v>87</v>
      </c>
      <c r="G6" s="95" t="str">
        <f>'SET-GF Presupuesto'!A7</f>
        <v>IN02</v>
      </c>
      <c r="H6" s="95"/>
      <c r="I6" s="95"/>
      <c r="J6" s="95"/>
      <c r="K6" s="95"/>
      <c r="L6" s="95"/>
      <c r="M6" s="95"/>
      <c r="N6" s="95"/>
      <c r="O6" s="96"/>
    </row>
    <row r="7" spans="1:24" ht="12.75" customHeight="1" x14ac:dyDescent="0.25">
      <c r="A7" s="97" t="s">
        <v>22</v>
      </c>
      <c r="B7" s="98"/>
      <c r="C7" s="98"/>
      <c r="D7" s="98"/>
      <c r="E7" s="101" t="s">
        <v>23</v>
      </c>
      <c r="F7" s="101" t="s">
        <v>24</v>
      </c>
      <c r="G7" s="101"/>
      <c r="H7" s="101" t="s">
        <v>25</v>
      </c>
      <c r="I7" s="101" t="s">
        <v>26</v>
      </c>
      <c r="J7" s="101" t="s">
        <v>27</v>
      </c>
      <c r="K7" s="101"/>
      <c r="L7" s="108" t="s">
        <v>28</v>
      </c>
      <c r="M7" s="108"/>
      <c r="N7" s="108"/>
      <c r="O7" s="109"/>
    </row>
    <row r="8" spans="1:24" ht="46.5" customHeight="1" x14ac:dyDescent="0.25">
      <c r="A8" s="99"/>
      <c r="B8" s="100"/>
      <c r="C8" s="100"/>
      <c r="D8" s="100"/>
      <c r="E8" s="102"/>
      <c r="F8" s="102"/>
      <c r="G8" s="102"/>
      <c r="H8" s="102"/>
      <c r="I8" s="102"/>
      <c r="J8" s="102"/>
      <c r="K8" s="102"/>
      <c r="L8" s="100" t="s">
        <v>29</v>
      </c>
      <c r="M8" s="100"/>
      <c r="N8" s="100" t="s">
        <v>30</v>
      </c>
      <c r="O8" s="110"/>
    </row>
    <row r="9" spans="1:24" ht="39" customHeight="1" thickBot="1" x14ac:dyDescent="0.3">
      <c r="A9" s="111" t="str">
        <f>'SET-GF Presupuesto'!$C7</f>
        <v>Velar y controlar que el principio del equilibrio Presupúestal se cumpla, comprometiendo recursos soportados en la apropiacion existente en el presupuesto.</v>
      </c>
      <c r="B9" s="112"/>
      <c r="C9" s="112"/>
      <c r="D9" s="112"/>
      <c r="E9" s="9" t="s">
        <v>35</v>
      </c>
      <c r="F9" s="112" t="str">
        <f>'SET-GF Presupuesto'!$D7</f>
        <v>Gastos comprometido / Total presupuesto de gastos</v>
      </c>
      <c r="G9" s="112"/>
      <c r="H9" s="14">
        <f>$O16</f>
        <v>0.6</v>
      </c>
      <c r="I9" s="21" t="str">
        <f>'SET-GF Presupuesto'!$E7</f>
        <v>Mensual</v>
      </c>
      <c r="J9" s="113" t="s">
        <v>84</v>
      </c>
      <c r="K9" s="114"/>
      <c r="L9" s="114"/>
      <c r="M9" s="114"/>
      <c r="N9" s="114"/>
      <c r="O9" s="115"/>
    </row>
    <row r="10" spans="1:24" ht="13.5" customHeight="1" x14ac:dyDescent="0.25">
      <c r="A10" s="116" t="s">
        <v>38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24" ht="18.75" customHeight="1" thickBot="1" x14ac:dyDescent="0.3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1"/>
    </row>
    <row r="12" spans="1:24" ht="15" customHeight="1" thickBot="1" x14ac:dyDescent="0.3">
      <c r="A12" s="122" t="s">
        <v>31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4"/>
      <c r="V12" s="7"/>
      <c r="W12" s="22"/>
      <c r="X12" s="22"/>
    </row>
    <row r="13" spans="1:24" ht="16.5" customHeight="1" x14ac:dyDescent="0.25">
      <c r="A13" s="125" t="s">
        <v>112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7"/>
      <c r="V13" s="7"/>
      <c r="W13" s="8"/>
      <c r="X13" s="8"/>
    </row>
    <row r="14" spans="1:24" ht="16.5" customHeight="1" x14ac:dyDescent="0.25">
      <c r="A14" s="128" t="s">
        <v>32</v>
      </c>
      <c r="B14" s="129"/>
      <c r="C14" s="45" t="s">
        <v>8</v>
      </c>
      <c r="D14" s="45" t="s">
        <v>9</v>
      </c>
      <c r="E14" s="45" t="s">
        <v>10</v>
      </c>
      <c r="F14" s="45" t="s">
        <v>11</v>
      </c>
      <c r="G14" s="45" t="s">
        <v>12</v>
      </c>
      <c r="H14" s="45" t="s">
        <v>13</v>
      </c>
      <c r="I14" s="45" t="s">
        <v>14</v>
      </c>
      <c r="J14" s="45" t="s">
        <v>15</v>
      </c>
      <c r="K14" s="45" t="s">
        <v>16</v>
      </c>
      <c r="L14" s="45" t="s">
        <v>17</v>
      </c>
      <c r="M14" s="45" t="s">
        <v>18</v>
      </c>
      <c r="N14" s="45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06" t="s">
        <v>39</v>
      </c>
      <c r="B15" s="107"/>
      <c r="C15" s="47">
        <f t="shared" ref="C15:N15" si="0">$O$15</f>
        <v>0.56999999999999995</v>
      </c>
      <c r="D15" s="47">
        <f t="shared" si="0"/>
        <v>0.56999999999999995</v>
      </c>
      <c r="E15" s="47">
        <f t="shared" si="0"/>
        <v>0.56999999999999995</v>
      </c>
      <c r="F15" s="47">
        <f t="shared" si="0"/>
        <v>0.56999999999999995</v>
      </c>
      <c r="G15" s="47">
        <f t="shared" si="0"/>
        <v>0.56999999999999995</v>
      </c>
      <c r="H15" s="47">
        <f t="shared" si="0"/>
        <v>0.56999999999999995</v>
      </c>
      <c r="I15" s="47">
        <f t="shared" si="0"/>
        <v>0.56999999999999995</v>
      </c>
      <c r="J15" s="47">
        <f t="shared" si="0"/>
        <v>0.56999999999999995</v>
      </c>
      <c r="K15" s="47">
        <f t="shared" si="0"/>
        <v>0.56999999999999995</v>
      </c>
      <c r="L15" s="47">
        <f t="shared" si="0"/>
        <v>0.56999999999999995</v>
      </c>
      <c r="M15" s="47">
        <f t="shared" si="0"/>
        <v>0.56999999999999995</v>
      </c>
      <c r="N15" s="47">
        <f t="shared" si="0"/>
        <v>0.56999999999999995</v>
      </c>
      <c r="O15" s="48">
        <f>'SET-GF Presupuesto'!J7</f>
        <v>0.56999999999999995</v>
      </c>
      <c r="V15" s="7"/>
      <c r="W15" s="8"/>
      <c r="X15" s="8"/>
    </row>
    <row r="16" spans="1:24" ht="17.25" customHeight="1" x14ac:dyDescent="0.25">
      <c r="A16" s="106" t="s">
        <v>111</v>
      </c>
      <c r="B16" s="107"/>
      <c r="C16" s="47">
        <f t="shared" ref="C16:N16" si="1">$O$16</f>
        <v>0.6</v>
      </c>
      <c r="D16" s="47">
        <f t="shared" si="1"/>
        <v>0.6</v>
      </c>
      <c r="E16" s="47">
        <f t="shared" si="1"/>
        <v>0.6</v>
      </c>
      <c r="F16" s="47">
        <f t="shared" si="1"/>
        <v>0.6</v>
      </c>
      <c r="G16" s="47">
        <f t="shared" si="1"/>
        <v>0.6</v>
      </c>
      <c r="H16" s="47">
        <f t="shared" si="1"/>
        <v>0.6</v>
      </c>
      <c r="I16" s="47">
        <f t="shared" si="1"/>
        <v>0.6</v>
      </c>
      <c r="J16" s="47">
        <f t="shared" si="1"/>
        <v>0.6</v>
      </c>
      <c r="K16" s="47">
        <f t="shared" si="1"/>
        <v>0.6</v>
      </c>
      <c r="L16" s="47">
        <f t="shared" si="1"/>
        <v>0.6</v>
      </c>
      <c r="M16" s="47">
        <f t="shared" si="1"/>
        <v>0.6</v>
      </c>
      <c r="N16" s="47">
        <f t="shared" si="1"/>
        <v>0.6</v>
      </c>
      <c r="O16" s="49">
        <f>'SET-GF Presupuesto'!K7</f>
        <v>0.6</v>
      </c>
      <c r="V16" s="7"/>
      <c r="W16" s="8"/>
      <c r="X16" s="8"/>
    </row>
    <row r="17" spans="1:27" ht="17.25" customHeight="1" x14ac:dyDescent="0.25">
      <c r="A17" s="139" t="s">
        <v>108</v>
      </c>
      <c r="B17" s="140"/>
      <c r="C17" s="33">
        <f>+C18/C19</f>
        <v>0.41337580663700102</v>
      </c>
      <c r="D17" s="33">
        <f t="shared" ref="D17:G17" si="2">+D18/D19</f>
        <v>0.39593130389916709</v>
      </c>
      <c r="E17" s="33">
        <f t="shared" si="2"/>
        <v>0.40518906169381586</v>
      </c>
      <c r="F17" s="33">
        <f t="shared" si="2"/>
        <v>0.40849119186260779</v>
      </c>
      <c r="G17" s="33">
        <f t="shared" si="2"/>
        <v>0.44764502100685488</v>
      </c>
      <c r="H17" s="33">
        <f>+H18/H19</f>
        <v>0.36716105758818907</v>
      </c>
      <c r="I17" s="33" t="str">
        <f t="shared" ref="I17:N17" si="3">IF((I19),I18/I23,"-")</f>
        <v>-</v>
      </c>
      <c r="J17" s="33" t="str">
        <f t="shared" si="3"/>
        <v>-</v>
      </c>
      <c r="K17" s="33" t="str">
        <f t="shared" si="3"/>
        <v>-</v>
      </c>
      <c r="L17" s="33" t="str">
        <f t="shared" si="3"/>
        <v>-</v>
      </c>
      <c r="M17" s="33" t="str">
        <f t="shared" si="3"/>
        <v>-</v>
      </c>
      <c r="N17" s="33" t="str">
        <f t="shared" si="3"/>
        <v>-</v>
      </c>
      <c r="O17" s="34">
        <f>+O18/O19</f>
        <v>0.39876765197811498</v>
      </c>
      <c r="V17" s="7"/>
      <c r="W17" s="8"/>
      <c r="X17" s="8"/>
    </row>
    <row r="18" spans="1:27" ht="19.5" customHeight="1" x14ac:dyDescent="0.2">
      <c r="A18" s="141" t="s">
        <v>37</v>
      </c>
      <c r="B18" s="23" t="s">
        <v>95</v>
      </c>
      <c r="C18" s="44">
        <v>25175</v>
      </c>
      <c r="D18" s="4">
        <v>26858</v>
      </c>
      <c r="E18" s="4">
        <v>27486</v>
      </c>
      <c r="F18" s="4">
        <v>27710</v>
      </c>
      <c r="G18" s="4">
        <v>30366</v>
      </c>
      <c r="H18" s="4">
        <v>59338</v>
      </c>
      <c r="I18" s="4"/>
      <c r="J18" s="4"/>
      <c r="K18" s="4"/>
      <c r="L18" s="4"/>
      <c r="M18" s="4"/>
      <c r="N18" s="4"/>
      <c r="O18" s="11">
        <f>SUM(C18:N18)</f>
        <v>196933</v>
      </c>
      <c r="V18" s="7"/>
      <c r="W18" s="8"/>
      <c r="X18" s="8"/>
    </row>
    <row r="19" spans="1:27" ht="18" customHeight="1" x14ac:dyDescent="0.25">
      <c r="A19" s="141"/>
      <c r="B19" s="23" t="s">
        <v>96</v>
      </c>
      <c r="C19" s="4">
        <v>60901</v>
      </c>
      <c r="D19" s="4">
        <v>67835</v>
      </c>
      <c r="E19" s="4">
        <v>67835</v>
      </c>
      <c r="F19" s="4">
        <v>67835</v>
      </c>
      <c r="G19" s="4">
        <v>67835</v>
      </c>
      <c r="H19" s="4">
        <v>161613</v>
      </c>
      <c r="I19" s="4"/>
      <c r="J19" s="4"/>
      <c r="K19" s="4"/>
      <c r="L19" s="4"/>
      <c r="M19" s="4"/>
      <c r="N19" s="4"/>
      <c r="O19" s="11">
        <f>SUM(C19:N19)</f>
        <v>493854</v>
      </c>
      <c r="V19" s="7"/>
      <c r="W19" s="8"/>
      <c r="X19" s="8"/>
      <c r="AA19" s="35"/>
    </row>
    <row r="20" spans="1:27" ht="21" customHeight="1" x14ac:dyDescent="0.25">
      <c r="A20" s="142"/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1"/>
      <c r="V20" s="7"/>
      <c r="W20" s="8"/>
      <c r="X20" s="8"/>
    </row>
    <row r="21" spans="1:27" ht="21" customHeight="1" x14ac:dyDescent="0.25">
      <c r="A21" s="142"/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1"/>
      <c r="V21" s="7"/>
      <c r="W21" s="8"/>
      <c r="X21" s="8"/>
    </row>
    <row r="22" spans="1:27" ht="21" customHeight="1" x14ac:dyDescent="0.25">
      <c r="A22" s="142"/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1"/>
      <c r="V22" s="7"/>
      <c r="W22" s="8"/>
      <c r="X22" s="8"/>
    </row>
    <row r="23" spans="1:27" ht="18" customHeight="1" thickBot="1" x14ac:dyDescent="0.3">
      <c r="A23" s="143"/>
      <c r="B23" s="4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0"/>
      <c r="V23" s="7"/>
      <c r="W23" s="8"/>
      <c r="X23" s="8"/>
    </row>
    <row r="24" spans="1:27" ht="14.25" customHeight="1" thickBot="1" x14ac:dyDescent="0.3">
      <c r="A24" s="144" t="s">
        <v>34</v>
      </c>
      <c r="B24" s="145"/>
      <c r="C24" s="146"/>
      <c r="D24" s="130" t="str">
        <f>'SET-GF Presupuesto'!$G7</f>
        <v>Entre70% y  100%</v>
      </c>
      <c r="E24" s="131"/>
      <c r="F24" s="131"/>
      <c r="G24" s="132"/>
      <c r="H24" s="130" t="str">
        <f>'SET-GF Presupuesto'!$H7</f>
        <v>Entre40% y70%</v>
      </c>
      <c r="I24" s="131"/>
      <c r="J24" s="131"/>
      <c r="K24" s="132"/>
      <c r="L24" s="130" t="str">
        <f>'SET-GF Presupuesto'!$I7</f>
        <v>Menor de40%</v>
      </c>
      <c r="M24" s="133"/>
      <c r="N24" s="133"/>
      <c r="O24" s="134"/>
      <c r="V24" s="7"/>
      <c r="W24" s="8"/>
      <c r="X24" s="8"/>
    </row>
    <row r="25" spans="1:27" ht="33" customHeight="1" thickBot="1" x14ac:dyDescent="0.3">
      <c r="A25" s="147"/>
      <c r="B25" s="148"/>
      <c r="C25" s="148"/>
      <c r="D25" s="135" t="s">
        <v>7</v>
      </c>
      <c r="E25" s="135"/>
      <c r="F25" s="135"/>
      <c r="G25" s="135"/>
      <c r="H25" s="136" t="s">
        <v>54</v>
      </c>
      <c r="I25" s="136"/>
      <c r="J25" s="136"/>
      <c r="K25" s="136"/>
      <c r="L25" s="137" t="s">
        <v>55</v>
      </c>
      <c r="M25" s="137"/>
      <c r="N25" s="137"/>
      <c r="O25" s="138"/>
      <c r="V25" s="7"/>
      <c r="W25" s="8"/>
      <c r="X25" s="8"/>
    </row>
    <row r="26" spans="1:27" ht="15.75" customHeight="1" thickBot="1" x14ac:dyDescent="0.3">
      <c r="A26" s="103" t="s">
        <v>36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5"/>
      <c r="V26" s="7"/>
      <c r="W26" s="8"/>
      <c r="X26" s="8"/>
    </row>
    <row r="27" spans="1:27" ht="264.75" customHeight="1" thickBot="1" x14ac:dyDescent="0.3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9"/>
      <c r="V27" s="7"/>
    </row>
    <row r="28" spans="1:27" ht="15" customHeight="1" x14ac:dyDescent="0.25">
      <c r="A28" s="149" t="s">
        <v>51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1" t="s">
        <v>53</v>
      </c>
      <c r="O28" s="152"/>
    </row>
    <row r="29" spans="1:27" ht="16.5" customHeight="1" x14ac:dyDescent="0.25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5">
        <v>43101</v>
      </c>
      <c r="O29" s="156"/>
    </row>
    <row r="30" spans="1:27" ht="16.5" customHeight="1" x14ac:dyDescent="0.25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5">
        <v>43132</v>
      </c>
      <c r="O30" s="156"/>
    </row>
    <row r="31" spans="1:27" ht="16.5" customHeight="1" x14ac:dyDescent="0.25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5">
        <v>43160</v>
      </c>
      <c r="O31" s="156"/>
    </row>
    <row r="32" spans="1:27" ht="16.5" customHeight="1" x14ac:dyDescent="0.25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5">
        <v>43191</v>
      </c>
      <c r="O32" s="156"/>
    </row>
    <row r="33" spans="1:17" ht="16.5" customHeight="1" x14ac:dyDescent="0.25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5">
        <v>43221</v>
      </c>
      <c r="O33" s="156"/>
    </row>
    <row r="34" spans="1:17" ht="16.5" customHeight="1" x14ac:dyDescent="0.25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8"/>
      <c r="N34" s="155">
        <v>43252</v>
      </c>
      <c r="O34" s="156"/>
    </row>
    <row r="35" spans="1:17" ht="16.5" customHeight="1" x14ac:dyDescent="0.25">
      <c r="A35" s="166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8"/>
      <c r="N35" s="155">
        <v>43282</v>
      </c>
      <c r="O35" s="156"/>
    </row>
    <row r="36" spans="1:17" ht="16.5" customHeight="1" x14ac:dyDescent="0.25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5">
        <v>43313</v>
      </c>
      <c r="O36" s="156"/>
    </row>
    <row r="37" spans="1:17" ht="19.5" customHeight="1" x14ac:dyDescent="0.25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3"/>
      <c r="N37" s="155">
        <v>43344</v>
      </c>
      <c r="O37" s="156"/>
    </row>
    <row r="38" spans="1:17" ht="19.5" customHeight="1" x14ac:dyDescent="0.2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3"/>
      <c r="N38" s="155">
        <v>43374</v>
      </c>
      <c r="O38" s="156"/>
    </row>
    <row r="39" spans="1:17" ht="16.5" customHeight="1" x14ac:dyDescent="0.25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5">
        <v>43405</v>
      </c>
      <c r="O39" s="156"/>
    </row>
    <row r="40" spans="1:17" ht="16.5" customHeight="1" thickBot="1" x14ac:dyDescent="0.3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5">
        <v>43435</v>
      </c>
      <c r="O40" s="156"/>
    </row>
    <row r="41" spans="1:17" ht="25.5" customHeight="1" x14ac:dyDescent="0.25">
      <c r="A41" s="149" t="s">
        <v>52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1" t="s">
        <v>53</v>
      </c>
      <c r="O41" s="152"/>
    </row>
    <row r="42" spans="1:17" ht="15" x14ac:dyDescent="0.25">
      <c r="A42" s="153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76"/>
      <c r="O42" s="177"/>
    </row>
    <row r="43" spans="1:17" ht="15.75" thickBot="1" x14ac:dyDescent="0.3">
      <c r="A43" s="178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80"/>
    </row>
    <row r="44" spans="1:17" ht="5.25" customHeight="1" x14ac:dyDescent="0.25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</row>
    <row r="46" spans="1:17" ht="14.25" x14ac:dyDescent="0.2">
      <c r="Q46" s="28" t="s">
        <v>74</v>
      </c>
    </row>
    <row r="47" spans="1:17" ht="14.25" x14ac:dyDescent="0.2">
      <c r="Q47" s="28" t="s">
        <v>75</v>
      </c>
    </row>
    <row r="48" spans="1:17" ht="14.25" x14ac:dyDescent="0.2">
      <c r="Q48" s="28" t="s">
        <v>76</v>
      </c>
    </row>
    <row r="49" spans="17:17" ht="14.25" x14ac:dyDescent="0.2">
      <c r="Q49" s="28" t="s">
        <v>77</v>
      </c>
    </row>
    <row r="50" spans="17:17" ht="14.25" x14ac:dyDescent="0.2">
      <c r="Q50" s="28" t="s">
        <v>78</v>
      </c>
    </row>
    <row r="51" spans="17:17" ht="14.25" x14ac:dyDescent="0.2">
      <c r="Q51" s="28" t="s">
        <v>79</v>
      </c>
    </row>
    <row r="52" spans="17:17" ht="14.25" x14ac:dyDescent="0.2">
      <c r="Q52" s="28" t="s">
        <v>80</v>
      </c>
    </row>
    <row r="53" spans="17:17" ht="14.25" x14ac:dyDescent="0.2">
      <c r="Q53" s="28" t="s">
        <v>81</v>
      </c>
    </row>
    <row r="54" spans="17:17" ht="14.25" x14ac:dyDescent="0.2">
      <c r="Q54" s="28" t="s">
        <v>82</v>
      </c>
    </row>
    <row r="55" spans="17:17" ht="14.25" x14ac:dyDescent="0.2">
      <c r="Q55" s="28" t="s">
        <v>83</v>
      </c>
    </row>
    <row r="56" spans="17:17" ht="14.25" x14ac:dyDescent="0.2">
      <c r="Q56" s="28" t="s">
        <v>84</v>
      </c>
    </row>
    <row r="57" spans="17:17" ht="14.25" x14ac:dyDescent="0.2">
      <c r="Q57" s="28" t="s">
        <v>85</v>
      </c>
    </row>
    <row r="58" spans="17:17" ht="14.25" x14ac:dyDescent="0.2">
      <c r="Q58" s="28" t="s">
        <v>86</v>
      </c>
    </row>
    <row r="60" spans="17:17" x14ac:dyDescent="0.25">
      <c r="Q60" s="37">
        <v>0.56999999999999995</v>
      </c>
    </row>
    <row r="61" spans="17:17" x14ac:dyDescent="0.25">
      <c r="Q61" s="37">
        <v>0.6</v>
      </c>
    </row>
  </sheetData>
  <mergeCells count="74">
    <mergeCell ref="N40:O40"/>
    <mergeCell ref="A30:M30"/>
    <mergeCell ref="A31:M31"/>
    <mergeCell ref="A32:M32"/>
    <mergeCell ref="A33:M33"/>
    <mergeCell ref="A34:M34"/>
    <mergeCell ref="A35:M35"/>
    <mergeCell ref="A36:M36"/>
    <mergeCell ref="A37:M37"/>
    <mergeCell ref="A38:M38"/>
    <mergeCell ref="A39:M39"/>
    <mergeCell ref="A40:M40"/>
    <mergeCell ref="N31:O31"/>
    <mergeCell ref="N32:O32"/>
    <mergeCell ref="N33:O33"/>
    <mergeCell ref="N34:O34"/>
    <mergeCell ref="A44:O44"/>
    <mergeCell ref="A41:M41"/>
    <mergeCell ref="N41:O41"/>
    <mergeCell ref="A42:M42"/>
    <mergeCell ref="N42:O42"/>
    <mergeCell ref="A43:M43"/>
    <mergeCell ref="N43:O43"/>
    <mergeCell ref="A28:M28"/>
    <mergeCell ref="N28:O28"/>
    <mergeCell ref="A29:M29"/>
    <mergeCell ref="N29:O29"/>
    <mergeCell ref="N30:O30"/>
    <mergeCell ref="N35:O35"/>
    <mergeCell ref="N36:O36"/>
    <mergeCell ref="N37:O37"/>
    <mergeCell ref="N38:O38"/>
    <mergeCell ref="N39:O39"/>
    <mergeCell ref="A27:O27"/>
    <mergeCell ref="A16:B16"/>
    <mergeCell ref="A17:B17"/>
    <mergeCell ref="A18:A23"/>
    <mergeCell ref="A24:C25"/>
    <mergeCell ref="D24:G24"/>
    <mergeCell ref="H24:K24"/>
    <mergeCell ref="L24:O24"/>
    <mergeCell ref="D25:G25"/>
    <mergeCell ref="H25:K25"/>
    <mergeCell ref="L25:O25"/>
    <mergeCell ref="A26:O26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4:E4"/>
    <mergeCell ref="F4:O4"/>
    <mergeCell ref="A1:C2"/>
    <mergeCell ref="D1:O1"/>
    <mergeCell ref="D2:O2"/>
    <mergeCell ref="A3:E3"/>
    <mergeCell ref="F3:O3"/>
  </mergeCells>
  <dataValidations disablePrompts="1" count="1">
    <dataValidation type="list" allowBlank="1" showInputMessage="1" showErrorMessage="1" sqref="J9:O9">
      <formula1>$Q$46:$Q$58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3313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1331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SET-GF Presupuesto</vt:lpstr>
      <vt:lpstr>01</vt:lpstr>
      <vt:lpstr>02</vt:lpstr>
      <vt:lpstr>'SET-GF Presupuesto'!Títulos_a_imprimir</vt:lpstr>
    </vt:vector>
  </TitlesOfParts>
  <Company>Windows XP Colossus Edition 2 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wendy dayana</cp:lastModifiedBy>
  <cp:lastPrinted>2015-10-19T16:08:14Z</cp:lastPrinted>
  <dcterms:created xsi:type="dcterms:W3CDTF">2010-03-16T20:37:23Z</dcterms:created>
  <dcterms:modified xsi:type="dcterms:W3CDTF">2019-03-06T22:49:45Z</dcterms:modified>
</cp:coreProperties>
</file>